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ECTS=25hr_templat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W79" i="1"/>
  <c r="W80" i="1"/>
  <c r="W81" i="1"/>
  <c r="W82" i="1"/>
  <c r="W84" i="1"/>
  <c r="W69" i="1"/>
  <c r="W70" i="1"/>
  <c r="W71" i="1"/>
  <c r="W72" i="1"/>
  <c r="W73" i="1"/>
  <c r="W74" i="1"/>
  <c r="W75" i="1"/>
  <c r="W60" i="1"/>
  <c r="W62" i="1"/>
  <c r="W63" i="1"/>
  <c r="W64" i="1"/>
  <c r="W50" i="1"/>
  <c r="W51" i="1"/>
  <c r="W52" i="1"/>
  <c r="W54" i="1"/>
  <c r="W39" i="1"/>
  <c r="W40" i="1"/>
  <c r="W41" i="1"/>
  <c r="W42" i="1"/>
  <c r="W43" i="1"/>
  <c r="W44" i="1"/>
  <c r="W45" i="1"/>
  <c r="W29" i="1"/>
  <c r="W31" i="1"/>
  <c r="W32" i="1"/>
  <c r="W34" i="1"/>
  <c r="W19" i="1"/>
  <c r="W20" i="1"/>
  <c r="W21" i="1"/>
  <c r="W22" i="1"/>
  <c r="W23" i="1"/>
  <c r="W24" i="1"/>
  <c r="W25" i="1"/>
  <c r="W9" i="1"/>
  <c r="W10" i="1"/>
  <c r="W11" i="1"/>
  <c r="W13" i="1"/>
  <c r="U83" i="1"/>
  <c r="V73" i="1"/>
  <c r="U73" i="1"/>
  <c r="V72" i="1"/>
  <c r="U72" i="1"/>
  <c r="V71" i="1"/>
  <c r="U71" i="1"/>
  <c r="V69" i="1"/>
  <c r="U69" i="1"/>
  <c r="V64" i="1"/>
  <c r="U64" i="1"/>
  <c r="U63" i="1"/>
  <c r="U61" i="1"/>
  <c r="V60" i="1"/>
  <c r="U60" i="1"/>
  <c r="U59" i="1"/>
  <c r="V54" i="1"/>
  <c r="U54" i="1"/>
  <c r="V50" i="1"/>
  <c r="U50" i="1"/>
  <c r="V44" i="1"/>
  <c r="U44" i="1"/>
  <c r="V43" i="1"/>
  <c r="U43" i="1"/>
  <c r="V41" i="1"/>
  <c r="U41" i="1"/>
  <c r="V39" i="1"/>
  <c r="U39" i="1"/>
  <c r="V34" i="1"/>
  <c r="U34" i="1"/>
  <c r="V31" i="1"/>
  <c r="U31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1" i="1"/>
  <c r="V13" i="1"/>
  <c r="V9" i="1"/>
  <c r="U11" i="1"/>
  <c r="U13" i="1"/>
  <c r="U9" i="1"/>
  <c r="O80" i="1"/>
  <c r="P80" i="1" s="1"/>
  <c r="V80" i="1" s="1"/>
  <c r="O81" i="1"/>
  <c r="P81" i="1" s="1"/>
  <c r="V81" i="1" s="1"/>
  <c r="O82" i="1"/>
  <c r="P82" i="1" s="1"/>
  <c r="V82" i="1" s="1"/>
  <c r="O83" i="1"/>
  <c r="O84" i="1"/>
  <c r="U84" i="1" s="1"/>
  <c r="Q80" i="1"/>
  <c r="Q81" i="1"/>
  <c r="Q82" i="1"/>
  <c r="Q83" i="1"/>
  <c r="W83" i="1" s="1"/>
  <c r="Q84" i="1"/>
  <c r="O79" i="1"/>
  <c r="P79" i="1" s="1"/>
  <c r="V79" i="1" s="1"/>
  <c r="Q79" i="1"/>
  <c r="O70" i="1"/>
  <c r="P70" i="1" s="1"/>
  <c r="V70" i="1" s="1"/>
  <c r="O71" i="1"/>
  <c r="P71" i="1" s="1"/>
  <c r="O72" i="1"/>
  <c r="P72" i="1" s="1"/>
  <c r="O73" i="1"/>
  <c r="O74" i="1"/>
  <c r="U74" i="1" s="1"/>
  <c r="P73" i="1"/>
  <c r="P74" i="1"/>
  <c r="V74" i="1" s="1"/>
  <c r="Q70" i="1"/>
  <c r="Q71" i="1"/>
  <c r="Q72" i="1"/>
  <c r="Q73" i="1"/>
  <c r="Q74" i="1"/>
  <c r="O69" i="1"/>
  <c r="P69" i="1" s="1"/>
  <c r="Q69" i="1"/>
  <c r="O60" i="1"/>
  <c r="P60" i="1" s="1"/>
  <c r="O61" i="1"/>
  <c r="O62" i="1"/>
  <c r="U62" i="1" s="1"/>
  <c r="O63" i="1"/>
  <c r="Q60" i="1"/>
  <c r="Q61" i="1"/>
  <c r="W61" i="1" s="1"/>
  <c r="Q62" i="1"/>
  <c r="Q63" i="1"/>
  <c r="Q59" i="1"/>
  <c r="P59" i="1" s="1"/>
  <c r="V59" i="1" s="1"/>
  <c r="O59" i="1"/>
  <c r="O50" i="1"/>
  <c r="P50" i="1" s="1"/>
  <c r="O51" i="1"/>
  <c r="P51" i="1" s="1"/>
  <c r="V51" i="1" s="1"/>
  <c r="O52" i="1"/>
  <c r="P52" i="1" s="1"/>
  <c r="V52" i="1" s="1"/>
  <c r="O53" i="1"/>
  <c r="U53" i="1" s="1"/>
  <c r="Q50" i="1"/>
  <c r="Q51" i="1"/>
  <c r="Q52" i="1"/>
  <c r="Q53" i="1"/>
  <c r="W53" i="1" s="1"/>
  <c r="O49" i="1"/>
  <c r="U49" i="1" s="1"/>
  <c r="Q49" i="1"/>
  <c r="W49" i="1" s="1"/>
  <c r="O40" i="1"/>
  <c r="P40" i="1" s="1"/>
  <c r="V40" i="1" s="1"/>
  <c r="O41" i="1"/>
  <c r="P41" i="1" s="1"/>
  <c r="O42" i="1"/>
  <c r="P42" i="1" s="1"/>
  <c r="V42" i="1" s="1"/>
  <c r="O43" i="1"/>
  <c r="P43" i="1"/>
  <c r="Q40" i="1"/>
  <c r="Q41" i="1"/>
  <c r="Q42" i="1"/>
  <c r="Q43" i="1"/>
  <c r="O39" i="1"/>
  <c r="P39" i="1" s="1"/>
  <c r="Q39" i="1"/>
  <c r="O30" i="1"/>
  <c r="O31" i="1"/>
  <c r="P31" i="1" s="1"/>
  <c r="O32" i="1"/>
  <c r="P32" i="1" s="1"/>
  <c r="V32" i="1" s="1"/>
  <c r="O33" i="1"/>
  <c r="U33" i="1" s="1"/>
  <c r="Q30" i="1"/>
  <c r="W30" i="1" s="1"/>
  <c r="Q31" i="1"/>
  <c r="Q32" i="1"/>
  <c r="Q33" i="1"/>
  <c r="W33" i="1" s="1"/>
  <c r="O29" i="1"/>
  <c r="P29" i="1" s="1"/>
  <c r="V29" i="1" s="1"/>
  <c r="Q29" i="1"/>
  <c r="P19" i="1"/>
  <c r="O20" i="1"/>
  <c r="P20" i="1" s="1"/>
  <c r="O21" i="1"/>
  <c r="O22" i="1"/>
  <c r="O23" i="1"/>
  <c r="P21" i="1"/>
  <c r="P22" i="1"/>
  <c r="P23" i="1"/>
  <c r="Q20" i="1"/>
  <c r="Q21" i="1"/>
  <c r="Q22" i="1"/>
  <c r="Q23" i="1"/>
  <c r="O19" i="1"/>
  <c r="Q19" i="1"/>
  <c r="P11" i="1"/>
  <c r="P13" i="1"/>
  <c r="P9" i="1"/>
  <c r="O10" i="1"/>
  <c r="P10" i="1" s="1"/>
  <c r="V10" i="1" s="1"/>
  <c r="O11" i="1"/>
  <c r="O12" i="1"/>
  <c r="U12" i="1" s="1"/>
  <c r="O13" i="1"/>
  <c r="O14" i="1"/>
  <c r="U14" i="1" s="1"/>
  <c r="O9" i="1"/>
  <c r="Q10" i="1"/>
  <c r="Q11" i="1"/>
  <c r="Q12" i="1"/>
  <c r="Q13" i="1"/>
  <c r="Q14" i="1"/>
  <c r="W14" i="1" s="1"/>
  <c r="Q9" i="1"/>
  <c r="M75" i="1"/>
  <c r="P83" i="1" l="1"/>
  <c r="V83" i="1" s="1"/>
  <c r="U29" i="1"/>
  <c r="U32" i="1"/>
  <c r="P33" i="1"/>
  <c r="V33" i="1" s="1"/>
  <c r="P30" i="1"/>
  <c r="V30" i="1" s="1"/>
  <c r="P12" i="1"/>
  <c r="V12" i="1" s="1"/>
  <c r="P14" i="1"/>
  <c r="V14" i="1" s="1"/>
  <c r="W12" i="1"/>
  <c r="P53" i="1"/>
  <c r="V53" i="1" s="1"/>
  <c r="P61" i="1"/>
  <c r="V61" i="1" s="1"/>
  <c r="W59" i="1"/>
  <c r="P84" i="1"/>
  <c r="V84" i="1" s="1"/>
  <c r="U82" i="1"/>
  <c r="U81" i="1"/>
  <c r="U80" i="1"/>
  <c r="U79" i="1"/>
  <c r="U70" i="1"/>
  <c r="U52" i="1"/>
  <c r="U51" i="1"/>
  <c r="U42" i="1"/>
  <c r="U40" i="1"/>
  <c r="U10" i="1"/>
  <c r="P49" i="1"/>
  <c r="V49" i="1" s="1"/>
  <c r="U30" i="1"/>
  <c r="P63" i="1"/>
  <c r="V63" i="1" s="1"/>
  <c r="P62" i="1"/>
  <c r="V62" i="1" s="1"/>
  <c r="N85" i="1"/>
  <c r="M85" i="1"/>
  <c r="L85" i="1"/>
  <c r="K85" i="1"/>
  <c r="J85" i="1"/>
  <c r="I85" i="1"/>
  <c r="H85" i="1"/>
  <c r="P75" i="1"/>
  <c r="V75" i="1" s="1"/>
  <c r="N75" i="1"/>
  <c r="L75" i="1"/>
  <c r="K75" i="1"/>
  <c r="J75" i="1"/>
  <c r="I75" i="1"/>
  <c r="H75" i="1"/>
  <c r="N65" i="1"/>
  <c r="M65" i="1"/>
  <c r="L65" i="1"/>
  <c r="K65" i="1"/>
  <c r="J65" i="1"/>
  <c r="I65" i="1"/>
  <c r="H65" i="1"/>
  <c r="H66" i="1" s="1"/>
  <c r="N55" i="1"/>
  <c r="M55" i="1"/>
  <c r="L55" i="1"/>
  <c r="K55" i="1"/>
  <c r="J55" i="1"/>
  <c r="I55" i="1"/>
  <c r="H55" i="1"/>
  <c r="P45" i="1"/>
  <c r="V45" i="1" s="1"/>
  <c r="N45" i="1"/>
  <c r="M45" i="1"/>
  <c r="L45" i="1"/>
  <c r="K45" i="1"/>
  <c r="J45" i="1"/>
  <c r="I45" i="1"/>
  <c r="H45" i="1"/>
  <c r="P35" i="1"/>
  <c r="V35" i="1" s="1"/>
  <c r="N35" i="1"/>
  <c r="M35" i="1"/>
  <c r="L35" i="1"/>
  <c r="K35" i="1"/>
  <c r="J35" i="1"/>
  <c r="I35" i="1"/>
  <c r="H35" i="1"/>
  <c r="P25" i="1"/>
  <c r="N25" i="1"/>
  <c r="M25" i="1"/>
  <c r="L25" i="1"/>
  <c r="K25" i="1"/>
  <c r="J25" i="1"/>
  <c r="I25" i="1"/>
  <c r="H25" i="1"/>
  <c r="P15" i="1"/>
  <c r="V15" i="1" s="1"/>
  <c r="N15" i="1"/>
  <c r="M15" i="1"/>
  <c r="L15" i="1"/>
  <c r="K15" i="1"/>
  <c r="J15" i="1"/>
  <c r="I15" i="1"/>
  <c r="H15" i="1"/>
  <c r="P85" i="1" l="1"/>
  <c r="V85" i="1" s="1"/>
  <c r="H36" i="1"/>
  <c r="H86" i="1"/>
  <c r="H76" i="1"/>
  <c r="H56" i="1"/>
  <c r="H46" i="1"/>
  <c r="H16" i="1"/>
  <c r="P55" i="1"/>
  <c r="V55" i="1" s="1"/>
  <c r="P65" i="1"/>
  <c r="V65" i="1" s="1"/>
  <c r="J87" i="1"/>
  <c r="I87" i="1"/>
  <c r="N87" i="1"/>
  <c r="M87" i="1"/>
  <c r="O75" i="1"/>
  <c r="U75" i="1" s="1"/>
  <c r="O55" i="1"/>
  <c r="U55" i="1" s="1"/>
  <c r="Q45" i="1"/>
  <c r="O35" i="1"/>
  <c r="U35" i="1" s="1"/>
  <c r="K87" i="1"/>
  <c r="L87" i="1"/>
  <c r="H87" i="1"/>
  <c r="Q85" i="1"/>
  <c r="W85" i="1" s="1"/>
  <c r="R65" i="1"/>
  <c r="Q65" i="1"/>
  <c r="W65" i="1" s="1"/>
  <c r="Q15" i="1"/>
  <c r="W15" i="1" s="1"/>
  <c r="R15" i="1"/>
  <c r="R45" i="1"/>
  <c r="O45" i="1"/>
  <c r="U45" i="1" s="1"/>
  <c r="O15" i="1"/>
  <c r="U15" i="1" s="1"/>
  <c r="O65" i="1"/>
  <c r="U65" i="1" s="1"/>
  <c r="O85" i="1"/>
  <c r="U85" i="1" s="1"/>
  <c r="R85" i="1"/>
  <c r="P87" i="1" l="1"/>
  <c r="Q55" i="1"/>
  <c r="W55" i="1" s="1"/>
  <c r="R55" i="1"/>
  <c r="Q35" i="1"/>
  <c r="W35" i="1" s="1"/>
  <c r="R35" i="1"/>
  <c r="Q25" i="1"/>
  <c r="R25" i="1"/>
  <c r="Q75" i="1"/>
  <c r="R75" i="1"/>
  <c r="Q87" i="1" l="1"/>
  <c r="R87" i="1"/>
  <c r="O25" i="1"/>
  <c r="O87" i="1" s="1"/>
</calcChain>
</file>

<file path=xl/sharedStrings.xml><?xml version="1.0" encoding="utf-8"?>
<sst xmlns="http://schemas.openxmlformats.org/spreadsheetml/2006/main" count="506" uniqueCount="217">
  <si>
    <t>Republic of Iraq - Ministry of Higher Education and Scientific research</t>
  </si>
  <si>
    <t>جمهورية العراق - وزارة التعليم العالي والبحث العلمي</t>
  </si>
  <si>
    <r>
      <rPr>
        <b/>
        <sz val="12"/>
        <color rgb="FF000000"/>
        <rFont val="Calibri"/>
      </rPr>
      <t xml:space="preserve">Four years (Eight semesters) - 240 ECTS credits - </t>
    </r>
    <r>
      <rPr>
        <b/>
        <sz val="12"/>
        <color rgb="FFFF0000"/>
        <rFont val="Calibri"/>
      </rPr>
      <t>1 ECTS = 25hr</t>
    </r>
  </si>
  <si>
    <t>أربع سنوات (ثمانية فصول دراسية) - ٢٤٠ وحدة اوربية - كل وحدة اوربية =  ٢٥ ساعة</t>
  </si>
  <si>
    <t>Program Curriculum (2023 - 2024)</t>
  </si>
  <si>
    <t>المنهاج الدراسي للعام ٢٠٢٣-٢٠٢٤</t>
  </si>
  <si>
    <t>Level</t>
  </si>
  <si>
    <t>Semester</t>
  </si>
  <si>
    <t>No.</t>
  </si>
  <si>
    <t>Module Code</t>
  </si>
  <si>
    <t>Module Name in English</t>
  </si>
  <si>
    <t>اسم المادة الدراسية</t>
  </si>
  <si>
    <t>Language</t>
  </si>
  <si>
    <t>SSWL (hr/w)</t>
  </si>
  <si>
    <t>Exam hr/sem</t>
  </si>
  <si>
    <t>SSWL</t>
  </si>
  <si>
    <t>USSWL</t>
  </si>
  <si>
    <t>SWL</t>
  </si>
  <si>
    <t>ECTS</t>
  </si>
  <si>
    <t>Module Type</t>
  </si>
  <si>
    <t>Prerequisite Module(s) Code</t>
  </si>
  <si>
    <t>CL (hr/w)</t>
  </si>
  <si>
    <t>Lect (hr/w)</t>
  </si>
  <si>
    <t>Lab (hr/w)</t>
  </si>
  <si>
    <t>Pr (hr/w)</t>
  </si>
  <si>
    <t>Tut (hr/w)</t>
  </si>
  <si>
    <t>Semn (hr/w)</t>
  </si>
  <si>
    <t>hr/sem</t>
  </si>
  <si>
    <t>One</t>
  </si>
  <si>
    <t>English</t>
  </si>
  <si>
    <t>B</t>
  </si>
  <si>
    <t>UGI</t>
  </si>
  <si>
    <t>Mathematics</t>
  </si>
  <si>
    <t>الرياضيات</t>
  </si>
  <si>
    <t>C</t>
  </si>
  <si>
    <t>Total</t>
  </si>
  <si>
    <t>Two</t>
  </si>
  <si>
    <t>UGII</t>
  </si>
  <si>
    <t>Three</t>
  </si>
  <si>
    <t>Four</t>
  </si>
  <si>
    <t>UGIII</t>
  </si>
  <si>
    <t>Five</t>
  </si>
  <si>
    <t>Six</t>
  </si>
  <si>
    <t>UGIV</t>
  </si>
  <si>
    <t>Seven</t>
  </si>
  <si>
    <t>Eight</t>
  </si>
  <si>
    <t>Must be 240 ECTS</t>
  </si>
  <si>
    <t>Note: The student should complete 4 weeks of Summer Internships to fullfil the requirements of the Bachelor of Science degree</t>
  </si>
  <si>
    <t>Structured SWL (hr/w) type</t>
  </si>
  <si>
    <t>CL</t>
  </si>
  <si>
    <t>Class Lecture</t>
  </si>
  <si>
    <t>Module type</t>
  </si>
  <si>
    <t>Basic learning activities</t>
  </si>
  <si>
    <t xml:space="preserve">SWL: </t>
  </si>
  <si>
    <t>Student Workload</t>
  </si>
  <si>
    <t>Lab</t>
  </si>
  <si>
    <t>Laboratory</t>
  </si>
  <si>
    <t>Core learning activity</t>
  </si>
  <si>
    <t xml:space="preserve">SSWL: </t>
  </si>
  <si>
    <t>Structured SWL</t>
  </si>
  <si>
    <t>Pr</t>
  </si>
  <si>
    <t>Practical Training</t>
  </si>
  <si>
    <t>S</t>
  </si>
  <si>
    <t>Suport or related learning activity</t>
  </si>
  <si>
    <t xml:space="preserve">USSWL: </t>
  </si>
  <si>
    <t>Unstructured SWL</t>
  </si>
  <si>
    <t>Tut</t>
  </si>
  <si>
    <t>Tutorial</t>
  </si>
  <si>
    <t>E</t>
  </si>
  <si>
    <t>Elective learning activity</t>
  </si>
  <si>
    <t>Lect</t>
  </si>
  <si>
    <t>Online lecture</t>
  </si>
  <si>
    <t>Semn</t>
  </si>
  <si>
    <t>Seminar</t>
  </si>
  <si>
    <t>ملاحظة: هذا النموذج تم وضعه وتقديمه من قبل مديرية ضمان الجودة في وزارة التعليم العالي والبحث العلمي</t>
  </si>
  <si>
    <t>جامعة الفرات الاوسط التقنية</t>
  </si>
  <si>
    <t>مستوى البكالوريوس (الدورة الأولى) - بكالوريوس مع مرتبة الشرف في هندسة تقنيات البناء والأنشاءات</t>
  </si>
  <si>
    <t>Bachelor's level (First cycle) - Honors Bachelor degree in Building &amp; Construction Eng.Technologies</t>
  </si>
  <si>
    <t>الميكانيك الهندسي</t>
  </si>
  <si>
    <t>Engineering mechanics</t>
  </si>
  <si>
    <t>Engineering drawing</t>
  </si>
  <si>
    <t>الرسم الهندسي</t>
  </si>
  <si>
    <t>Engineering physics</t>
  </si>
  <si>
    <t>الفيزياء الهندسية</t>
  </si>
  <si>
    <t>الحقوق والديمقراطية</t>
  </si>
  <si>
    <t>Arabic</t>
  </si>
  <si>
    <t>Construction material</t>
  </si>
  <si>
    <t>Computer Principles</t>
  </si>
  <si>
    <t>Descriptive Geometry</t>
  </si>
  <si>
    <t>Concrete Technology</t>
  </si>
  <si>
    <t>Strength of Materials</t>
  </si>
  <si>
    <t>Engineering Geology</t>
  </si>
  <si>
    <t>Probability &amp; Statistics</t>
  </si>
  <si>
    <t>Building Construction</t>
  </si>
  <si>
    <t>Fluid mechanics</t>
  </si>
  <si>
    <t>Reinforced Concrete</t>
  </si>
  <si>
    <t>Soil mechanics</t>
  </si>
  <si>
    <t>Construction Management</t>
  </si>
  <si>
    <t>Pavement Engineering</t>
  </si>
  <si>
    <t>Masonry building</t>
  </si>
  <si>
    <t>Construction Equipment</t>
  </si>
  <si>
    <t>Engineering &amp; Numerical analysis</t>
  </si>
  <si>
    <t>Transportation Engineering</t>
  </si>
  <si>
    <t>Innovative project</t>
  </si>
  <si>
    <t>Design of steel structures</t>
  </si>
  <si>
    <t xml:space="preserve">Sustainable Construction materials </t>
  </si>
  <si>
    <t>Construction drawing</t>
  </si>
  <si>
    <t>Foundation Engineering</t>
  </si>
  <si>
    <t>Design of Reinforced Concrete buildings</t>
  </si>
  <si>
    <t>Materials for heritage buildings</t>
  </si>
  <si>
    <t>Safety in Construction</t>
  </si>
  <si>
    <t>Repairs &amp; Rehabilitation of structures</t>
  </si>
  <si>
    <t>Environmental Engineering</t>
  </si>
  <si>
    <t>Computer Aided design of structure</t>
  </si>
  <si>
    <t>Advanced English skills</t>
  </si>
  <si>
    <t>Human rights &amp; democracy</t>
  </si>
  <si>
    <t>الجيولوجيا الهندسية</t>
  </si>
  <si>
    <t>الهندسة الوصفية</t>
  </si>
  <si>
    <t>أساسيات الحاسبة</t>
  </si>
  <si>
    <t>تقنية الخرسانة</t>
  </si>
  <si>
    <t>مقاومة المواد</t>
  </si>
  <si>
    <t>المساحة الهندسية</t>
  </si>
  <si>
    <t>الإحصاء الهندسي</t>
  </si>
  <si>
    <t>إنشاء المباني</t>
  </si>
  <si>
    <t>تقنية صناعة المواد الإنشائية</t>
  </si>
  <si>
    <t>المواد الإنشائية</t>
  </si>
  <si>
    <t>ميكانيك الموائع</t>
  </si>
  <si>
    <t>ميكانيك التربة</t>
  </si>
  <si>
    <t>المعدات الإنشائية</t>
  </si>
  <si>
    <t>التحليلات الهندسية و العددية</t>
  </si>
  <si>
    <t>هندسة الطرق</t>
  </si>
  <si>
    <t xml:space="preserve">هندسة الأساسات </t>
  </si>
  <si>
    <t>الرسم الإنشائي</t>
  </si>
  <si>
    <t>Quantity surveying &amp; Estimation</t>
  </si>
  <si>
    <t>متطلبات الأمان في المنشآت</t>
  </si>
  <si>
    <t>مواد البناء التراثية</t>
  </si>
  <si>
    <t>هندسة البيئة</t>
  </si>
  <si>
    <t>مواد الإنشاء المستدامة</t>
  </si>
  <si>
    <t>المهارات الإنكليزية المتقدمة</t>
  </si>
  <si>
    <t>Technology of Construction materials industry</t>
  </si>
  <si>
    <t>Structural analysis theory</t>
  </si>
  <si>
    <t>نظرية تحليل الأنشاءات</t>
  </si>
  <si>
    <t>الأدارة الهندسية</t>
  </si>
  <si>
    <t>هندسة رصف الطرق</t>
  </si>
  <si>
    <t>الابنية الحجرية</t>
  </si>
  <si>
    <t>تصميم المنشآت الخرسانية المسلحة</t>
  </si>
  <si>
    <t>تصميم المنشآت الفولاذية</t>
  </si>
  <si>
    <t>المشروع الهندسي المبتكر</t>
  </si>
  <si>
    <t>المسح الكمي والتخمين</t>
  </si>
  <si>
    <t xml:space="preserve">تطبيقات الحاسبة لتصميم المنشآت </t>
  </si>
  <si>
    <t>تصليح وإعادة تأهيل المنشآت</t>
  </si>
  <si>
    <t xml:space="preserve"> Engineering Surveying</t>
  </si>
  <si>
    <t>Advanced mathematics</t>
  </si>
  <si>
    <t>الرياضيات المتقدمة</t>
  </si>
  <si>
    <t>Concrete Technology practices</t>
  </si>
  <si>
    <t xml:space="preserve"> ممارسات في تقنية الخرسانة</t>
  </si>
  <si>
    <t>Advanced Concrete Technology</t>
  </si>
  <si>
    <t>تقنية الخرسانة متقدم</t>
  </si>
  <si>
    <t>المساحة المستوية</t>
  </si>
  <si>
    <t>Al-Furat Al-Awsat Technical University</t>
  </si>
  <si>
    <t>ATU16011</t>
  </si>
  <si>
    <t>ATU16012</t>
  </si>
  <si>
    <t>ATU16013</t>
  </si>
  <si>
    <t>ATU16014</t>
  </si>
  <si>
    <t>ATU16015</t>
  </si>
  <si>
    <t>ATU16016</t>
  </si>
  <si>
    <t>.</t>
  </si>
  <si>
    <t xml:space="preserve">Support subjects =13 </t>
  </si>
  <si>
    <t>Basic subjects =4</t>
  </si>
  <si>
    <t>Core subjects =28</t>
  </si>
  <si>
    <t>Total subjects =45</t>
  </si>
  <si>
    <t>ATU16021</t>
  </si>
  <si>
    <t>ATU16022</t>
  </si>
  <si>
    <t>ATU16023</t>
  </si>
  <si>
    <t>ATU16024</t>
  </si>
  <si>
    <t>ATU16025</t>
  </si>
  <si>
    <t>ATU16031</t>
  </si>
  <si>
    <t>ATU16032</t>
  </si>
  <si>
    <t>ATU16033</t>
  </si>
  <si>
    <t>ATU16034</t>
  </si>
  <si>
    <t>ATU16035</t>
  </si>
  <si>
    <t>ATU16041</t>
  </si>
  <si>
    <t>ATU16042</t>
  </si>
  <si>
    <t>ATU16043</t>
  </si>
  <si>
    <t>ATU16044</t>
  </si>
  <si>
    <t>ATU16045</t>
  </si>
  <si>
    <t>ATU16051</t>
  </si>
  <si>
    <t>ATU16052</t>
  </si>
  <si>
    <t>ATU16053</t>
  </si>
  <si>
    <t>ATU16054</t>
  </si>
  <si>
    <t>ATU16055</t>
  </si>
  <si>
    <t>ATU16061</t>
  </si>
  <si>
    <t>ATU16062</t>
  </si>
  <si>
    <t>ATU16063</t>
  </si>
  <si>
    <t>ATU16064</t>
  </si>
  <si>
    <t>ATU16065</t>
  </si>
  <si>
    <t>ATU16071</t>
  </si>
  <si>
    <t>ATU16072</t>
  </si>
  <si>
    <t>ATU16073</t>
  </si>
  <si>
    <t>ATU16074</t>
  </si>
  <si>
    <t>ATU16075</t>
  </si>
  <si>
    <t>ATU16076</t>
  </si>
  <si>
    <t>ATU16081</t>
  </si>
  <si>
    <t>ATU16082</t>
  </si>
  <si>
    <t>ATU16083</t>
  </si>
  <si>
    <t>ATU16084</t>
  </si>
  <si>
    <t>ATU16085</t>
  </si>
  <si>
    <t>ATU16086</t>
  </si>
  <si>
    <t>الخرسانة المسلحة</t>
  </si>
  <si>
    <t>Al-Furat Al-Awsat Technical University-1=Najaf engineering technical college-6=dept.no.-08= semester number  - 1= number of the subject in the specified semester</t>
  </si>
  <si>
    <t>Structured SWL (h/w)</t>
  </si>
  <si>
    <t>UnStructured SWL (h/w)</t>
  </si>
  <si>
    <t>Plane Surveying</t>
  </si>
  <si>
    <t>Applied Surveying</t>
  </si>
  <si>
    <t>المساحة التطبيقية</t>
  </si>
  <si>
    <t xml:space="preserve"> SWL (h/w)</t>
  </si>
  <si>
    <t>Total hr/w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</si>
</sst>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color rgb="FF000000"/>
      <name val="Arial"/>
      <scheme val="minor"/>
    </font>
    <font>
      <b/>
      <sz val="9"/>
      <color rgb="FF000000"/>
      <name val="Arial"/>
    </font>
    <font>
      <sz val="10"/>
      <name val="Arial"/>
    </font>
    <font>
      <b/>
      <sz val="12"/>
      <color rgb="FF000000"/>
      <name val="Calibri"/>
    </font>
    <font>
      <b/>
      <sz val="11"/>
      <color rgb="FF000000"/>
      <name val="Arial"/>
    </font>
    <font>
      <b/>
      <sz val="12"/>
      <color rgb="FF000000"/>
      <name val="Arial"/>
    </font>
    <font>
      <b/>
      <sz val="9"/>
      <color theme="1"/>
      <name val="Arial"/>
    </font>
    <font>
      <sz val="9"/>
      <color rgb="FF000000"/>
      <name val="Arial"/>
    </font>
    <font>
      <sz val="9"/>
      <color theme="1"/>
      <name val="Arial"/>
    </font>
    <font>
      <b/>
      <sz val="10"/>
      <color rgb="FF000000"/>
      <name val="Arial"/>
    </font>
    <font>
      <b/>
      <sz val="8"/>
      <color theme="1"/>
      <name val="Arial"/>
    </font>
    <font>
      <sz val="9"/>
      <color theme="1"/>
      <name val="Arial"/>
      <scheme val="minor"/>
    </font>
    <font>
      <sz val="10"/>
      <color theme="1"/>
      <name val="Arial"/>
    </font>
    <font>
      <b/>
      <sz val="8"/>
      <color rgb="FF000000"/>
      <name val="Arial"/>
    </font>
    <font>
      <sz val="9"/>
      <color rgb="FFFFFFFF"/>
      <name val="Arial"/>
    </font>
    <font>
      <b/>
      <sz val="10"/>
      <color rgb="FF000000"/>
      <name val="Calibri"/>
    </font>
    <font>
      <b/>
      <sz val="12"/>
      <color rgb="FFFF0000"/>
      <name val="Calibri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1" fontId="7" fillId="7" borderId="5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right" vertical="center"/>
    </xf>
    <xf numFmtId="1" fontId="7" fillId="6" borderId="9" xfId="0" applyNumberFormat="1" applyFont="1" applyFill="1" applyBorder="1" applyAlignment="1">
      <alignment horizontal="center" vertical="center"/>
    </xf>
    <xf numFmtId="2" fontId="7" fillId="6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5" borderId="9" xfId="0" applyFont="1" applyFill="1" applyBorder="1"/>
    <xf numFmtId="164" fontId="7" fillId="6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0" fillId="0" borderId="3" xfId="0" applyBorder="1"/>
    <xf numFmtId="0" fontId="8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0" fillId="6" borderId="9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0" fillId="0" borderId="9" xfId="0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17" fillId="5" borderId="9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20" fillId="0" borderId="9" xfId="0" applyFont="1" applyBorder="1"/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/>
    <xf numFmtId="0" fontId="5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3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8" xfId="0" applyBorder="1"/>
    <xf numFmtId="0" fontId="6" fillId="3" borderId="9" xfId="0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2" borderId="8" xfId="0" applyFont="1" applyFill="1" applyBorder="1" applyAlignment="1">
      <alignment horizontal="center" vertical="center" readingOrder="1"/>
    </xf>
    <xf numFmtId="0" fontId="1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2" fillId="0" borderId="3" xfId="0" applyFont="1" applyBorder="1"/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5" borderId="7" xfId="0" applyFont="1" applyFill="1" applyBorder="1" applyAlignment="1">
      <alignment horizontal="center" vertical="center"/>
    </xf>
    <xf numFmtId="0" fontId="2" fillId="0" borderId="1" xfId="0" applyFont="1" applyBorder="1"/>
    <xf numFmtId="0" fontId="14" fillId="5" borderId="7" xfId="0" applyFont="1" applyFill="1" applyBorder="1" applyAlignment="1">
      <alignment horizontal="center" vertical="center"/>
    </xf>
    <xf numFmtId="0" fontId="2" fillId="0" borderId="2" xfId="0" applyFont="1" applyBorder="1"/>
    <xf numFmtId="0" fontId="14" fillId="8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1" fillId="6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vertical="center" wrapText="1"/>
    </xf>
    <xf numFmtId="0" fontId="0" fillId="0" borderId="3" xfId="0" applyBorder="1"/>
    <xf numFmtId="0" fontId="1" fillId="5" borderId="3" xfId="0" applyFont="1" applyFill="1" applyBorder="1" applyAlignment="1">
      <alignment horizontal="right" vertical="center"/>
    </xf>
    <xf numFmtId="0" fontId="19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57150</xdr:rowOff>
    </xdr:from>
    <xdr:ext cx="1085850" cy="11049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7150"/>
          <a:ext cx="1085850" cy="1104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18</xdr:col>
      <xdr:colOff>85725</xdr:colOff>
      <xdr:row>0</xdr:row>
      <xdr:rowOff>0</xdr:rowOff>
    </xdr:from>
    <xdr:to>
      <xdr:col>19</xdr:col>
      <xdr:colOff>809627</xdr:colOff>
      <xdr:row>4</xdr:row>
      <xdr:rowOff>200025</xdr:rowOff>
    </xdr:to>
    <xdr:pic>
      <xdr:nvPicPr>
        <xdr:cNvPr id="5" name="صورة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0"/>
          <a:ext cx="11525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01"/>
  <sheetViews>
    <sheetView tabSelected="1" topLeftCell="D24" zoomScale="110" zoomScaleNormal="110" workbookViewId="0">
      <selection activeCell="O31" sqref="O31"/>
    </sheetView>
  </sheetViews>
  <sheetFormatPr defaultColWidth="12.5703125" defaultRowHeight="15" customHeight="1" x14ac:dyDescent="0.2"/>
  <cols>
    <col min="1" max="1" width="6.5703125" customWidth="1"/>
    <col min="2" max="2" width="7.85546875" customWidth="1"/>
    <col min="3" max="3" width="9" customWidth="1"/>
    <col min="4" max="4" width="9.42578125" style="8" customWidth="1"/>
    <col min="5" max="5" width="25" customWidth="1"/>
    <col min="6" max="6" width="22.140625" customWidth="1"/>
    <col min="7" max="7" width="9" style="8" customWidth="1"/>
    <col min="8" max="8" width="8.140625" customWidth="1"/>
    <col min="9" max="9" width="9.7109375" customWidth="1"/>
    <col min="10" max="10" width="9.5703125" customWidth="1"/>
    <col min="11" max="11" width="7.85546875" customWidth="1"/>
    <col min="12" max="12" width="8.7109375" customWidth="1"/>
    <col min="13" max="13" width="10.5703125" customWidth="1"/>
    <col min="14" max="14" width="8.85546875" customWidth="1"/>
    <col min="15" max="15" width="6.42578125" customWidth="1"/>
    <col min="16" max="16" width="8" customWidth="1"/>
    <col min="17" max="19" width="6.42578125" customWidth="1"/>
    <col min="20" max="20" width="14" customWidth="1"/>
    <col min="21" max="21" width="10.140625" style="43" customWidth="1"/>
    <col min="22" max="22" width="12" style="43" customWidth="1"/>
    <col min="23" max="23" width="12.5703125" style="43"/>
  </cols>
  <sheetData>
    <row r="1" spans="1:23" ht="18.75" customHeight="1" x14ac:dyDescent="0.2">
      <c r="A1" s="61"/>
      <c r="B1" s="62"/>
      <c r="C1" s="62"/>
      <c r="D1" s="70" t="s">
        <v>0</v>
      </c>
      <c r="E1" s="62"/>
      <c r="F1" s="62"/>
      <c r="G1" s="62"/>
      <c r="H1" s="62"/>
      <c r="I1" s="71" t="s">
        <v>1</v>
      </c>
      <c r="J1" s="62"/>
      <c r="K1" s="62"/>
      <c r="L1" s="62"/>
      <c r="M1" s="62"/>
      <c r="N1" s="62"/>
      <c r="O1" s="62"/>
      <c r="P1" s="62"/>
      <c r="Q1" s="62"/>
      <c r="R1" s="62"/>
      <c r="S1" s="61"/>
      <c r="T1" s="62"/>
    </row>
    <row r="2" spans="1:23" ht="18.75" customHeight="1" x14ac:dyDescent="0.2">
      <c r="A2" s="62"/>
      <c r="B2" s="72"/>
      <c r="C2" s="62"/>
      <c r="D2" s="70" t="s">
        <v>159</v>
      </c>
      <c r="E2" s="72"/>
      <c r="F2" s="72"/>
      <c r="G2" s="72"/>
      <c r="H2" s="62"/>
      <c r="I2" s="71" t="s">
        <v>75</v>
      </c>
      <c r="J2" s="72"/>
      <c r="K2" s="72"/>
      <c r="L2" s="72"/>
      <c r="M2" s="72"/>
      <c r="N2" s="72"/>
      <c r="O2" s="72"/>
      <c r="P2" s="72"/>
      <c r="Q2" s="72"/>
      <c r="R2" s="62"/>
      <c r="S2" s="62"/>
      <c r="T2" s="62"/>
    </row>
    <row r="3" spans="1:23" ht="18.75" customHeight="1" x14ac:dyDescent="0.2">
      <c r="A3" s="62"/>
      <c r="B3" s="72"/>
      <c r="C3" s="62"/>
      <c r="D3" s="70" t="s">
        <v>77</v>
      </c>
      <c r="E3" s="72"/>
      <c r="F3" s="72"/>
      <c r="G3" s="72"/>
      <c r="H3" s="62"/>
      <c r="I3" s="71" t="s">
        <v>76</v>
      </c>
      <c r="J3" s="72"/>
      <c r="K3" s="72"/>
      <c r="L3" s="72"/>
      <c r="M3" s="72"/>
      <c r="N3" s="72"/>
      <c r="O3" s="72"/>
      <c r="P3" s="72"/>
      <c r="Q3" s="72"/>
      <c r="R3" s="62"/>
      <c r="S3" s="62"/>
      <c r="T3" s="62"/>
    </row>
    <row r="4" spans="1:23" ht="18.75" customHeight="1" x14ac:dyDescent="0.2">
      <c r="A4" s="62"/>
      <c r="B4" s="72"/>
      <c r="C4" s="62"/>
      <c r="D4" s="70" t="s">
        <v>2</v>
      </c>
      <c r="E4" s="72"/>
      <c r="F4" s="72"/>
      <c r="G4" s="72"/>
      <c r="H4" s="62"/>
      <c r="I4" s="71" t="s">
        <v>3</v>
      </c>
      <c r="J4" s="72"/>
      <c r="K4" s="72"/>
      <c r="L4" s="72"/>
      <c r="M4" s="72"/>
      <c r="N4" s="72"/>
      <c r="O4" s="72"/>
      <c r="P4" s="72"/>
      <c r="Q4" s="72"/>
      <c r="R4" s="62"/>
      <c r="S4" s="62"/>
      <c r="T4" s="62"/>
    </row>
    <row r="5" spans="1:23" ht="18.75" customHeight="1" x14ac:dyDescent="0.25">
      <c r="A5" s="62"/>
      <c r="B5" s="62"/>
      <c r="C5" s="62"/>
      <c r="D5" s="76" t="s">
        <v>4</v>
      </c>
      <c r="E5" s="62"/>
      <c r="F5" s="62"/>
      <c r="G5" s="62"/>
      <c r="H5" s="62"/>
      <c r="I5" s="63" t="s">
        <v>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3" ht="17.25" customHeight="1" x14ac:dyDescent="0.2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3" ht="13.15" customHeight="1" x14ac:dyDescent="0.2">
      <c r="A7" s="68" t="s">
        <v>6</v>
      </c>
      <c r="B7" s="68" t="s">
        <v>7</v>
      </c>
      <c r="C7" s="68" t="s">
        <v>8</v>
      </c>
      <c r="D7" s="77" t="s">
        <v>9</v>
      </c>
      <c r="E7" s="68" t="s">
        <v>10</v>
      </c>
      <c r="F7" s="66" t="s">
        <v>11</v>
      </c>
      <c r="G7" s="68" t="s">
        <v>12</v>
      </c>
      <c r="H7" s="68" t="s">
        <v>13</v>
      </c>
      <c r="I7" s="67"/>
      <c r="J7" s="67"/>
      <c r="K7" s="67"/>
      <c r="L7" s="67"/>
      <c r="M7" s="11"/>
      <c r="N7" s="73" t="s">
        <v>14</v>
      </c>
      <c r="O7" s="12" t="s">
        <v>15</v>
      </c>
      <c r="P7" s="12" t="s">
        <v>16</v>
      </c>
      <c r="Q7" s="12" t="s">
        <v>17</v>
      </c>
      <c r="R7" s="74" t="s">
        <v>18</v>
      </c>
      <c r="S7" s="73" t="s">
        <v>19</v>
      </c>
      <c r="T7" s="73" t="s">
        <v>20</v>
      </c>
      <c r="U7" s="99" t="s">
        <v>210</v>
      </c>
      <c r="V7" s="99" t="s">
        <v>211</v>
      </c>
      <c r="W7" s="99" t="s">
        <v>215</v>
      </c>
    </row>
    <row r="8" spans="1:23" ht="24" x14ac:dyDescent="0.2">
      <c r="A8" s="67"/>
      <c r="B8" s="67"/>
      <c r="C8" s="67"/>
      <c r="D8" s="69"/>
      <c r="E8" s="67"/>
      <c r="F8" s="67"/>
      <c r="G8" s="69"/>
      <c r="H8" s="11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26</v>
      </c>
      <c r="N8" s="67"/>
      <c r="O8" s="12" t="s">
        <v>27</v>
      </c>
      <c r="P8" s="12" t="s">
        <v>27</v>
      </c>
      <c r="Q8" s="12" t="s">
        <v>27</v>
      </c>
      <c r="R8" s="67"/>
      <c r="S8" s="67"/>
      <c r="T8" s="75"/>
      <c r="U8" s="100"/>
      <c r="V8" s="100"/>
      <c r="W8" s="100"/>
    </row>
    <row r="9" spans="1:23" ht="12.75" x14ac:dyDescent="0.2">
      <c r="A9" s="79" t="s">
        <v>31</v>
      </c>
      <c r="B9" s="78" t="s">
        <v>28</v>
      </c>
      <c r="C9" s="14">
        <v>1</v>
      </c>
      <c r="D9" s="14" t="s">
        <v>160</v>
      </c>
      <c r="E9" s="15" t="s">
        <v>79</v>
      </c>
      <c r="F9" s="60" t="s">
        <v>78</v>
      </c>
      <c r="G9" s="14" t="s">
        <v>29</v>
      </c>
      <c r="H9" s="16">
        <v>4</v>
      </c>
      <c r="I9" s="16"/>
      <c r="J9" s="16"/>
      <c r="K9" s="16"/>
      <c r="L9" s="16">
        <v>2</v>
      </c>
      <c r="M9" s="17" t="s">
        <v>166</v>
      </c>
      <c r="N9" s="14">
        <v>3</v>
      </c>
      <c r="O9" s="18">
        <f>SUM(H9:L9)*15+N9</f>
        <v>93</v>
      </c>
      <c r="P9" s="19">
        <f>Q9-O9</f>
        <v>157</v>
      </c>
      <c r="Q9" s="20">
        <f>R9*25</f>
        <v>250</v>
      </c>
      <c r="R9" s="21">
        <v>10</v>
      </c>
      <c r="S9" s="14" t="s">
        <v>34</v>
      </c>
      <c r="T9" s="16"/>
      <c r="U9" s="44">
        <f>O9/15</f>
        <v>6.2</v>
      </c>
      <c r="V9" s="46">
        <f>P9/15</f>
        <v>10.466666666666667</v>
      </c>
      <c r="W9" s="55">
        <f>Q9/15</f>
        <v>16.666666666666668</v>
      </c>
    </row>
    <row r="10" spans="1:23" ht="12.75" x14ac:dyDescent="0.2">
      <c r="A10" s="79"/>
      <c r="B10" s="67"/>
      <c r="C10" s="14">
        <v>2</v>
      </c>
      <c r="D10" s="14" t="s">
        <v>161</v>
      </c>
      <c r="E10" s="15" t="s">
        <v>80</v>
      </c>
      <c r="F10" s="60" t="s">
        <v>81</v>
      </c>
      <c r="G10" s="14" t="s">
        <v>29</v>
      </c>
      <c r="H10" s="14">
        <v>2</v>
      </c>
      <c r="I10" s="14"/>
      <c r="J10" s="14">
        <v>3</v>
      </c>
      <c r="K10" s="14"/>
      <c r="L10" s="14"/>
      <c r="M10" s="14"/>
      <c r="N10" s="14">
        <v>3</v>
      </c>
      <c r="O10" s="18">
        <f t="shared" ref="O10:O14" si="0">SUM(H10:L10)*15+N10</f>
        <v>78</v>
      </c>
      <c r="P10" s="19">
        <f t="shared" ref="P10:P14" si="1">Q10-O10</f>
        <v>22</v>
      </c>
      <c r="Q10" s="20">
        <f t="shared" ref="Q10:Q14" si="2">R10*25</f>
        <v>100</v>
      </c>
      <c r="R10" s="21">
        <v>4</v>
      </c>
      <c r="S10" s="14" t="s">
        <v>34</v>
      </c>
      <c r="T10" s="16"/>
      <c r="U10" s="44">
        <f t="shared" ref="U10:U14" si="3">O10/15</f>
        <v>5.2</v>
      </c>
      <c r="V10" s="46">
        <f t="shared" ref="V10:W14" si="4">P10/15</f>
        <v>1.4666666666666666</v>
      </c>
      <c r="W10" s="55">
        <f t="shared" si="4"/>
        <v>6.666666666666667</v>
      </c>
    </row>
    <row r="11" spans="1:23" ht="12.75" x14ac:dyDescent="0.2">
      <c r="A11" s="79"/>
      <c r="B11" s="67"/>
      <c r="C11" s="14">
        <v>3</v>
      </c>
      <c r="D11" s="14" t="s">
        <v>162</v>
      </c>
      <c r="E11" s="15" t="s">
        <v>32</v>
      </c>
      <c r="F11" s="60" t="s">
        <v>33</v>
      </c>
      <c r="G11" s="14" t="s">
        <v>29</v>
      </c>
      <c r="H11" s="14">
        <v>4</v>
      </c>
      <c r="I11" s="14"/>
      <c r="J11" s="14"/>
      <c r="K11" s="14"/>
      <c r="L11" s="14">
        <v>2</v>
      </c>
      <c r="M11" s="14"/>
      <c r="N11" s="14">
        <v>3</v>
      </c>
      <c r="O11" s="18">
        <f t="shared" si="0"/>
        <v>93</v>
      </c>
      <c r="P11" s="19">
        <f t="shared" si="1"/>
        <v>107</v>
      </c>
      <c r="Q11" s="20">
        <f t="shared" si="2"/>
        <v>200</v>
      </c>
      <c r="R11" s="21">
        <v>8</v>
      </c>
      <c r="S11" s="14" t="s">
        <v>30</v>
      </c>
      <c r="T11" s="16"/>
      <c r="U11" s="44">
        <f t="shared" si="3"/>
        <v>6.2</v>
      </c>
      <c r="V11" s="46">
        <f t="shared" si="4"/>
        <v>7.1333333333333337</v>
      </c>
      <c r="W11" s="55">
        <f t="shared" si="4"/>
        <v>13.333333333333334</v>
      </c>
    </row>
    <row r="12" spans="1:23" ht="12.75" x14ac:dyDescent="0.2">
      <c r="A12" s="79"/>
      <c r="B12" s="67"/>
      <c r="C12" s="14">
        <v>4</v>
      </c>
      <c r="D12" s="14" t="s">
        <v>163</v>
      </c>
      <c r="E12" s="15" t="s">
        <v>82</v>
      </c>
      <c r="F12" s="60" t="s">
        <v>83</v>
      </c>
      <c r="G12" s="14" t="s">
        <v>29</v>
      </c>
      <c r="H12" s="14">
        <v>2</v>
      </c>
      <c r="I12" s="14"/>
      <c r="J12" s="14"/>
      <c r="K12" s="14"/>
      <c r="L12" s="14">
        <v>2</v>
      </c>
      <c r="M12" s="14"/>
      <c r="N12" s="14">
        <v>3</v>
      </c>
      <c r="O12" s="18">
        <f t="shared" si="0"/>
        <v>63</v>
      </c>
      <c r="P12" s="19">
        <f t="shared" si="1"/>
        <v>37</v>
      </c>
      <c r="Q12" s="20">
        <f t="shared" si="2"/>
        <v>100</v>
      </c>
      <c r="R12" s="21">
        <v>4</v>
      </c>
      <c r="S12" s="14" t="s">
        <v>30</v>
      </c>
      <c r="T12" s="16"/>
      <c r="U12" s="44">
        <f t="shared" si="3"/>
        <v>4.2</v>
      </c>
      <c r="V12" s="46">
        <f t="shared" si="4"/>
        <v>2.4666666666666668</v>
      </c>
      <c r="W12" s="55">
        <f t="shared" si="4"/>
        <v>6.666666666666667</v>
      </c>
    </row>
    <row r="13" spans="1:23" ht="12.75" x14ac:dyDescent="0.2">
      <c r="A13" s="79"/>
      <c r="B13" s="67"/>
      <c r="C13" s="14">
        <v>5</v>
      </c>
      <c r="D13" s="14" t="s">
        <v>164</v>
      </c>
      <c r="E13" s="15" t="s">
        <v>115</v>
      </c>
      <c r="F13" s="60" t="s">
        <v>84</v>
      </c>
      <c r="G13" s="14" t="s">
        <v>85</v>
      </c>
      <c r="H13" s="14">
        <v>1</v>
      </c>
      <c r="I13" s="14"/>
      <c r="J13" s="14"/>
      <c r="K13" s="14"/>
      <c r="L13" s="14"/>
      <c r="M13" s="14"/>
      <c r="N13" s="14">
        <v>3</v>
      </c>
      <c r="O13" s="18">
        <f t="shared" si="0"/>
        <v>18</v>
      </c>
      <c r="P13" s="19">
        <f t="shared" si="1"/>
        <v>32</v>
      </c>
      <c r="Q13" s="20">
        <f t="shared" si="2"/>
        <v>50</v>
      </c>
      <c r="R13" s="21">
        <v>2</v>
      </c>
      <c r="S13" s="14" t="s">
        <v>62</v>
      </c>
      <c r="T13" s="16"/>
      <c r="U13" s="44">
        <f t="shared" si="3"/>
        <v>1.2</v>
      </c>
      <c r="V13" s="46">
        <f t="shared" si="4"/>
        <v>2.1333333333333333</v>
      </c>
      <c r="W13" s="55">
        <f t="shared" si="4"/>
        <v>3.3333333333333335</v>
      </c>
    </row>
    <row r="14" spans="1:23" ht="12.75" x14ac:dyDescent="0.2">
      <c r="A14" s="79"/>
      <c r="B14" s="67"/>
      <c r="C14" s="14">
        <v>6</v>
      </c>
      <c r="D14" s="14" t="s">
        <v>165</v>
      </c>
      <c r="E14" s="22" t="s">
        <v>114</v>
      </c>
      <c r="F14" s="23" t="s">
        <v>138</v>
      </c>
      <c r="G14" s="14" t="s">
        <v>29</v>
      </c>
      <c r="H14" s="14">
        <v>3</v>
      </c>
      <c r="I14" s="14"/>
      <c r="J14" s="14"/>
      <c r="K14" s="14"/>
      <c r="L14" s="14"/>
      <c r="M14" s="14"/>
      <c r="N14" s="14">
        <v>3</v>
      </c>
      <c r="O14" s="18">
        <f t="shared" si="0"/>
        <v>48</v>
      </c>
      <c r="P14" s="19">
        <f t="shared" si="1"/>
        <v>2</v>
      </c>
      <c r="Q14" s="20">
        <f t="shared" si="2"/>
        <v>50</v>
      </c>
      <c r="R14" s="21">
        <v>2</v>
      </c>
      <c r="S14" s="14" t="s">
        <v>62</v>
      </c>
      <c r="T14" s="16"/>
      <c r="U14" s="44">
        <f t="shared" si="3"/>
        <v>3.2</v>
      </c>
      <c r="V14" s="46">
        <f t="shared" si="4"/>
        <v>0.13333333333333333</v>
      </c>
      <c r="W14" s="55">
        <f t="shared" si="4"/>
        <v>3.3333333333333335</v>
      </c>
    </row>
    <row r="15" spans="1:23" ht="12.75" x14ac:dyDescent="0.2">
      <c r="A15" s="79"/>
      <c r="B15" s="67"/>
      <c r="C15" s="17"/>
      <c r="D15" s="16"/>
      <c r="E15" s="17"/>
      <c r="F15" s="17"/>
      <c r="G15" s="16" t="s">
        <v>35</v>
      </c>
      <c r="H15" s="24">
        <f t="shared" ref="H15:R15" si="5">SUM(H9:H14)</f>
        <v>16</v>
      </c>
      <c r="I15" s="24">
        <f t="shared" si="5"/>
        <v>0</v>
      </c>
      <c r="J15" s="24">
        <f t="shared" si="5"/>
        <v>3</v>
      </c>
      <c r="K15" s="24">
        <f t="shared" si="5"/>
        <v>0</v>
      </c>
      <c r="L15" s="24">
        <f t="shared" si="5"/>
        <v>6</v>
      </c>
      <c r="M15" s="24">
        <f t="shared" si="5"/>
        <v>0</v>
      </c>
      <c r="N15" s="24">
        <f t="shared" si="5"/>
        <v>18</v>
      </c>
      <c r="O15" s="24">
        <f t="shared" si="5"/>
        <v>393</v>
      </c>
      <c r="P15" s="24">
        <f t="shared" si="5"/>
        <v>357</v>
      </c>
      <c r="Q15" s="24">
        <f t="shared" si="5"/>
        <v>750</v>
      </c>
      <c r="R15" s="25">
        <f t="shared" si="5"/>
        <v>30</v>
      </c>
      <c r="S15" s="26"/>
      <c r="T15" s="27"/>
      <c r="U15" s="45">
        <f>O15/15</f>
        <v>26.2</v>
      </c>
      <c r="V15" s="47">
        <f>P15/15</f>
        <v>23.8</v>
      </c>
      <c r="W15" s="47">
        <f>Q15/15</f>
        <v>50</v>
      </c>
    </row>
    <row r="16" spans="1:23" ht="12.75" x14ac:dyDescent="0.2">
      <c r="A16" s="79"/>
      <c r="B16" s="34"/>
      <c r="C16" s="49"/>
      <c r="D16" s="49"/>
      <c r="E16" s="49"/>
      <c r="F16" s="49"/>
      <c r="G16" s="56" t="s">
        <v>216</v>
      </c>
      <c r="H16" s="83">
        <f>SUM(H15:M15)</f>
        <v>25</v>
      </c>
      <c r="I16" s="84"/>
      <c r="J16" s="84"/>
      <c r="K16" s="84"/>
      <c r="L16" s="84"/>
      <c r="M16" s="85"/>
      <c r="N16" s="49"/>
      <c r="O16" s="49"/>
      <c r="P16" s="49"/>
      <c r="Q16" s="49"/>
      <c r="R16" s="49"/>
      <c r="S16" s="50"/>
      <c r="T16" s="17"/>
    </row>
    <row r="17" spans="1:23" ht="24" customHeight="1" x14ac:dyDescent="0.2">
      <c r="A17" s="79"/>
      <c r="B17" s="68" t="s">
        <v>7</v>
      </c>
      <c r="C17" s="68" t="s">
        <v>8</v>
      </c>
      <c r="D17" s="77" t="s">
        <v>9</v>
      </c>
      <c r="E17" s="77" t="s">
        <v>10</v>
      </c>
      <c r="F17" s="66" t="s">
        <v>11</v>
      </c>
      <c r="G17" s="68" t="s">
        <v>12</v>
      </c>
      <c r="H17" s="68" t="s">
        <v>13</v>
      </c>
      <c r="I17" s="67"/>
      <c r="J17" s="67"/>
      <c r="K17" s="67"/>
      <c r="L17" s="67"/>
      <c r="M17" s="67"/>
      <c r="N17" s="73" t="s">
        <v>14</v>
      </c>
      <c r="O17" s="12" t="s">
        <v>15</v>
      </c>
      <c r="P17" s="12" t="s">
        <v>16</v>
      </c>
      <c r="Q17" s="12" t="s">
        <v>17</v>
      </c>
      <c r="R17" s="74" t="s">
        <v>18</v>
      </c>
      <c r="S17" s="73" t="s">
        <v>19</v>
      </c>
      <c r="T17" s="73" t="s">
        <v>20</v>
      </c>
      <c r="U17" s="99" t="s">
        <v>210</v>
      </c>
      <c r="V17" s="99" t="s">
        <v>211</v>
      </c>
      <c r="W17" s="99" t="s">
        <v>215</v>
      </c>
    </row>
    <row r="18" spans="1:23" ht="24" x14ac:dyDescent="0.2">
      <c r="A18" s="79"/>
      <c r="B18" s="67"/>
      <c r="C18" s="67"/>
      <c r="D18" s="69"/>
      <c r="E18" s="67"/>
      <c r="F18" s="67"/>
      <c r="G18" s="69"/>
      <c r="H18" s="11" t="s">
        <v>21</v>
      </c>
      <c r="I18" s="13" t="s">
        <v>22</v>
      </c>
      <c r="J18" s="13" t="s">
        <v>23</v>
      </c>
      <c r="K18" s="13" t="s">
        <v>24</v>
      </c>
      <c r="L18" s="13" t="s">
        <v>25</v>
      </c>
      <c r="M18" s="13" t="s">
        <v>26</v>
      </c>
      <c r="N18" s="67"/>
      <c r="O18" s="12" t="s">
        <v>27</v>
      </c>
      <c r="P18" s="12" t="s">
        <v>27</v>
      </c>
      <c r="Q18" s="12" t="s">
        <v>27</v>
      </c>
      <c r="R18" s="67"/>
      <c r="S18" s="67"/>
      <c r="T18" s="75"/>
      <c r="U18" s="100"/>
      <c r="V18" s="100"/>
      <c r="W18" s="100"/>
    </row>
    <row r="19" spans="1:23" ht="12.75" x14ac:dyDescent="0.2">
      <c r="A19" s="79"/>
      <c r="B19" s="78" t="s">
        <v>36</v>
      </c>
      <c r="C19" s="14">
        <v>1</v>
      </c>
      <c r="D19" s="14" t="s">
        <v>171</v>
      </c>
      <c r="E19" s="15" t="s">
        <v>86</v>
      </c>
      <c r="F19" s="60" t="s">
        <v>125</v>
      </c>
      <c r="G19" s="14" t="s">
        <v>85</v>
      </c>
      <c r="H19" s="14">
        <v>4</v>
      </c>
      <c r="I19" s="14"/>
      <c r="J19" s="14"/>
      <c r="K19" s="14">
        <v>4</v>
      </c>
      <c r="L19" s="14"/>
      <c r="M19" s="14"/>
      <c r="N19" s="14">
        <v>3</v>
      </c>
      <c r="O19" s="18">
        <f>SUM(H19:L19)*15+N19</f>
        <v>123</v>
      </c>
      <c r="P19" s="19">
        <f>Q19-O19</f>
        <v>127</v>
      </c>
      <c r="Q19" s="20">
        <f>R19*25</f>
        <v>250</v>
      </c>
      <c r="R19" s="21">
        <v>10</v>
      </c>
      <c r="S19" s="14" t="s">
        <v>34</v>
      </c>
      <c r="T19" s="16"/>
      <c r="U19" s="44">
        <f>O19/15</f>
        <v>8.1999999999999993</v>
      </c>
      <c r="V19" s="46">
        <f>P19/15</f>
        <v>8.4666666666666668</v>
      </c>
      <c r="W19" s="55">
        <f>Q19/15</f>
        <v>16.666666666666668</v>
      </c>
    </row>
    <row r="20" spans="1:23" ht="12.75" x14ac:dyDescent="0.2">
      <c r="A20" s="79"/>
      <c r="B20" s="67"/>
      <c r="C20" s="14">
        <v>2</v>
      </c>
      <c r="D20" s="14" t="s">
        <v>172</v>
      </c>
      <c r="E20" s="54" t="s">
        <v>212</v>
      </c>
      <c r="F20" s="60" t="s">
        <v>158</v>
      </c>
      <c r="G20" s="14" t="s">
        <v>29</v>
      </c>
      <c r="H20" s="14">
        <v>4</v>
      </c>
      <c r="I20" s="14"/>
      <c r="J20" s="14"/>
      <c r="K20" s="14">
        <v>4</v>
      </c>
      <c r="L20" s="14"/>
      <c r="M20" s="14"/>
      <c r="N20" s="14">
        <v>3</v>
      </c>
      <c r="O20" s="18">
        <f t="shared" ref="O20:O23" si="6">SUM(H20:L20)*15+N20</f>
        <v>123</v>
      </c>
      <c r="P20" s="19">
        <f t="shared" ref="P20:P23" si="7">Q20-O20</f>
        <v>127</v>
      </c>
      <c r="Q20" s="20">
        <f t="shared" ref="Q20:Q23" si="8">R20*25</f>
        <v>250</v>
      </c>
      <c r="R20" s="21">
        <v>10</v>
      </c>
      <c r="S20" s="14" t="s">
        <v>34</v>
      </c>
      <c r="T20" s="16"/>
      <c r="U20" s="44">
        <f t="shared" ref="U20:U24" si="9">O20/15</f>
        <v>8.1999999999999993</v>
      </c>
      <c r="V20" s="46">
        <f t="shared" ref="V20:W24" si="10">P20/15</f>
        <v>8.4666666666666668</v>
      </c>
      <c r="W20" s="55">
        <f t="shared" si="10"/>
        <v>16.666666666666668</v>
      </c>
    </row>
    <row r="21" spans="1:23" ht="12.75" x14ac:dyDescent="0.2">
      <c r="A21" s="79"/>
      <c r="B21" s="67"/>
      <c r="C21" s="14">
        <v>3</v>
      </c>
      <c r="D21" s="14" t="s">
        <v>173</v>
      </c>
      <c r="E21" s="15" t="s">
        <v>91</v>
      </c>
      <c r="F21" s="60" t="s">
        <v>116</v>
      </c>
      <c r="G21" s="14" t="s">
        <v>85</v>
      </c>
      <c r="H21" s="14">
        <v>2</v>
      </c>
      <c r="I21" s="14"/>
      <c r="J21" s="14"/>
      <c r="K21" s="14">
        <v>0</v>
      </c>
      <c r="L21" s="14"/>
      <c r="M21" s="14"/>
      <c r="N21" s="14">
        <v>3</v>
      </c>
      <c r="O21" s="18">
        <f t="shared" si="6"/>
        <v>33</v>
      </c>
      <c r="P21" s="19">
        <f t="shared" si="7"/>
        <v>42</v>
      </c>
      <c r="Q21" s="20">
        <f t="shared" si="8"/>
        <v>75</v>
      </c>
      <c r="R21" s="21">
        <v>3</v>
      </c>
      <c r="S21" s="14" t="s">
        <v>30</v>
      </c>
      <c r="T21" s="16"/>
      <c r="U21" s="44">
        <f t="shared" si="9"/>
        <v>2.2000000000000002</v>
      </c>
      <c r="V21" s="46">
        <f t="shared" si="10"/>
        <v>2.8</v>
      </c>
      <c r="W21" s="55">
        <f t="shared" si="10"/>
        <v>5</v>
      </c>
    </row>
    <row r="22" spans="1:23" ht="15.75" customHeight="1" x14ac:dyDescent="0.2">
      <c r="A22" s="79"/>
      <c r="B22" s="67"/>
      <c r="C22" s="14">
        <v>4</v>
      </c>
      <c r="D22" s="14" t="s">
        <v>174</v>
      </c>
      <c r="E22" s="15" t="s">
        <v>88</v>
      </c>
      <c r="F22" s="60" t="s">
        <v>117</v>
      </c>
      <c r="G22" s="14" t="s">
        <v>29</v>
      </c>
      <c r="H22" s="14">
        <v>2</v>
      </c>
      <c r="I22" s="14"/>
      <c r="J22" s="14"/>
      <c r="K22" s="14"/>
      <c r="L22" s="14">
        <v>2</v>
      </c>
      <c r="M22" s="14"/>
      <c r="N22" s="14">
        <v>3</v>
      </c>
      <c r="O22" s="18">
        <f t="shared" si="6"/>
        <v>63</v>
      </c>
      <c r="P22" s="19">
        <f t="shared" si="7"/>
        <v>37</v>
      </c>
      <c r="Q22" s="20">
        <f t="shared" si="8"/>
        <v>100</v>
      </c>
      <c r="R22" s="21">
        <v>4</v>
      </c>
      <c r="S22" s="14" t="s">
        <v>62</v>
      </c>
      <c r="T22" s="16"/>
      <c r="U22" s="44">
        <f t="shared" si="9"/>
        <v>4.2</v>
      </c>
      <c r="V22" s="46">
        <f t="shared" si="10"/>
        <v>2.4666666666666668</v>
      </c>
      <c r="W22" s="55">
        <f t="shared" si="10"/>
        <v>6.666666666666667</v>
      </c>
    </row>
    <row r="23" spans="1:23" ht="15.75" customHeight="1" x14ac:dyDescent="0.2">
      <c r="A23" s="79"/>
      <c r="B23" s="67"/>
      <c r="C23" s="14">
        <v>5</v>
      </c>
      <c r="D23" s="14" t="s">
        <v>175</v>
      </c>
      <c r="E23" s="15" t="s">
        <v>87</v>
      </c>
      <c r="F23" s="60" t="s">
        <v>118</v>
      </c>
      <c r="G23" s="14" t="s">
        <v>29</v>
      </c>
      <c r="H23" s="16">
        <v>1</v>
      </c>
      <c r="I23" s="16"/>
      <c r="J23" s="16"/>
      <c r="K23" s="16">
        <v>2</v>
      </c>
      <c r="L23" s="17"/>
      <c r="M23" s="17"/>
      <c r="N23" s="14">
        <v>3</v>
      </c>
      <c r="O23" s="18">
        <f t="shared" si="6"/>
        <v>48</v>
      </c>
      <c r="P23" s="19">
        <f t="shared" si="7"/>
        <v>27</v>
      </c>
      <c r="Q23" s="20">
        <f t="shared" si="8"/>
        <v>75</v>
      </c>
      <c r="R23" s="21">
        <v>3</v>
      </c>
      <c r="S23" s="14" t="s">
        <v>30</v>
      </c>
      <c r="T23" s="16"/>
      <c r="U23" s="44">
        <f t="shared" si="9"/>
        <v>3.2</v>
      </c>
      <c r="V23" s="46">
        <f t="shared" si="10"/>
        <v>1.8</v>
      </c>
      <c r="W23" s="55">
        <f t="shared" si="10"/>
        <v>5</v>
      </c>
    </row>
    <row r="24" spans="1:23" ht="15.75" customHeight="1" x14ac:dyDescent="0.2">
      <c r="A24" s="79"/>
      <c r="B24" s="67"/>
      <c r="C24" s="14"/>
      <c r="D24" s="14"/>
      <c r="E24" s="15"/>
      <c r="F24" s="15"/>
      <c r="G24" s="14"/>
      <c r="H24" s="14"/>
      <c r="I24" s="14"/>
      <c r="J24" s="14"/>
      <c r="K24" s="14"/>
      <c r="L24" s="14"/>
      <c r="M24" s="14"/>
      <c r="N24" s="14"/>
      <c r="O24" s="18"/>
      <c r="P24" s="29"/>
      <c r="Q24" s="20"/>
      <c r="R24" s="21"/>
      <c r="S24" s="14"/>
      <c r="T24" s="16"/>
      <c r="U24" s="44">
        <f t="shared" si="9"/>
        <v>0</v>
      </c>
      <c r="V24" s="46">
        <f t="shared" si="10"/>
        <v>0</v>
      </c>
      <c r="W24" s="55">
        <f t="shared" si="10"/>
        <v>0</v>
      </c>
    </row>
    <row r="25" spans="1:23" ht="15.75" customHeight="1" x14ac:dyDescent="0.2">
      <c r="A25" s="79"/>
      <c r="B25" s="67"/>
      <c r="C25" s="17"/>
      <c r="D25" s="16"/>
      <c r="E25" s="17"/>
      <c r="F25" s="17"/>
      <c r="G25" s="16" t="s">
        <v>35</v>
      </c>
      <c r="H25" s="26">
        <f t="shared" ref="H25:R25" si="11">SUM(H19:H24)</f>
        <v>13</v>
      </c>
      <c r="I25" s="26">
        <f t="shared" si="11"/>
        <v>0</v>
      </c>
      <c r="J25" s="26">
        <f t="shared" si="11"/>
        <v>0</v>
      </c>
      <c r="K25" s="26">
        <f t="shared" si="11"/>
        <v>10</v>
      </c>
      <c r="L25" s="26">
        <f t="shared" si="11"/>
        <v>2</v>
      </c>
      <c r="M25" s="26">
        <f t="shared" si="11"/>
        <v>0</v>
      </c>
      <c r="N25" s="26">
        <f t="shared" si="11"/>
        <v>15</v>
      </c>
      <c r="O25" s="26">
        <f t="shared" si="11"/>
        <v>390</v>
      </c>
      <c r="P25" s="26">
        <f t="shared" si="11"/>
        <v>360</v>
      </c>
      <c r="Q25" s="24">
        <f t="shared" si="11"/>
        <v>750</v>
      </c>
      <c r="R25" s="25">
        <f t="shared" si="11"/>
        <v>30</v>
      </c>
      <c r="S25" s="26"/>
      <c r="T25" s="27"/>
      <c r="U25" s="45">
        <f>O25/15</f>
        <v>26</v>
      </c>
      <c r="V25" s="47">
        <f>P25/15</f>
        <v>24</v>
      </c>
      <c r="W25" s="47">
        <f>Q25/15</f>
        <v>50</v>
      </c>
    </row>
    <row r="26" spans="1:23" ht="15.75" customHeight="1" x14ac:dyDescent="0.2">
      <c r="A26" s="79"/>
      <c r="B26" s="34"/>
      <c r="C26" s="49"/>
      <c r="D26" s="49"/>
      <c r="E26" s="49"/>
      <c r="F26" s="49"/>
      <c r="G26" s="56" t="s">
        <v>216</v>
      </c>
      <c r="H26" s="83">
        <f>SUM(H25:M25)</f>
        <v>25</v>
      </c>
      <c r="I26" s="84"/>
      <c r="J26" s="84"/>
      <c r="K26" s="84"/>
      <c r="L26" s="84"/>
      <c r="M26" s="85"/>
      <c r="N26" s="49"/>
      <c r="O26" s="49"/>
      <c r="P26" s="49"/>
      <c r="Q26" s="49"/>
      <c r="R26" s="49"/>
      <c r="S26" s="50"/>
      <c r="T26" s="17"/>
    </row>
    <row r="27" spans="1:23" ht="28.9" customHeight="1" x14ac:dyDescent="0.2">
      <c r="A27" s="68" t="s">
        <v>6</v>
      </c>
      <c r="B27" s="68" t="s">
        <v>7</v>
      </c>
      <c r="C27" s="68" t="s">
        <v>8</v>
      </c>
      <c r="D27" s="77" t="s">
        <v>9</v>
      </c>
      <c r="E27" s="77" t="s">
        <v>10</v>
      </c>
      <c r="F27" s="80" t="s">
        <v>11</v>
      </c>
      <c r="G27" s="68" t="s">
        <v>12</v>
      </c>
      <c r="H27" s="68" t="s">
        <v>13</v>
      </c>
      <c r="I27" s="67"/>
      <c r="J27" s="67"/>
      <c r="K27" s="67"/>
      <c r="L27" s="67"/>
      <c r="M27" s="67"/>
      <c r="N27" s="73" t="s">
        <v>14</v>
      </c>
      <c r="O27" s="12" t="s">
        <v>15</v>
      </c>
      <c r="P27" s="12" t="s">
        <v>16</v>
      </c>
      <c r="Q27" s="12" t="s">
        <v>17</v>
      </c>
      <c r="R27" s="74" t="s">
        <v>18</v>
      </c>
      <c r="S27" s="73" t="s">
        <v>19</v>
      </c>
      <c r="T27" s="73" t="s">
        <v>20</v>
      </c>
      <c r="U27" s="99" t="s">
        <v>210</v>
      </c>
      <c r="V27" s="99" t="s">
        <v>211</v>
      </c>
      <c r="W27" s="99" t="s">
        <v>215</v>
      </c>
    </row>
    <row r="28" spans="1:23" ht="15.75" customHeight="1" x14ac:dyDescent="0.2">
      <c r="A28" s="67"/>
      <c r="B28" s="67"/>
      <c r="C28" s="67"/>
      <c r="D28" s="69"/>
      <c r="E28" s="67"/>
      <c r="F28" s="67"/>
      <c r="G28" s="69"/>
      <c r="H28" s="11" t="s">
        <v>21</v>
      </c>
      <c r="I28" s="13" t="s">
        <v>22</v>
      </c>
      <c r="J28" s="13" t="s">
        <v>23</v>
      </c>
      <c r="K28" s="13" t="s">
        <v>24</v>
      </c>
      <c r="L28" s="13" t="s">
        <v>25</v>
      </c>
      <c r="M28" s="13" t="s">
        <v>26</v>
      </c>
      <c r="N28" s="67"/>
      <c r="O28" s="12" t="s">
        <v>27</v>
      </c>
      <c r="P28" s="12" t="s">
        <v>27</v>
      </c>
      <c r="Q28" s="12" t="s">
        <v>27</v>
      </c>
      <c r="R28" s="67"/>
      <c r="S28" s="67"/>
      <c r="T28" s="75"/>
      <c r="U28" s="100"/>
      <c r="V28" s="100"/>
      <c r="W28" s="100"/>
    </row>
    <row r="29" spans="1:23" ht="15.75" customHeight="1" x14ac:dyDescent="0.2">
      <c r="A29" s="79" t="s">
        <v>37</v>
      </c>
      <c r="B29" s="78" t="s">
        <v>38</v>
      </c>
      <c r="C29" s="14">
        <v>1</v>
      </c>
      <c r="D29" s="14" t="s">
        <v>176</v>
      </c>
      <c r="E29" s="15" t="s">
        <v>89</v>
      </c>
      <c r="F29" s="60" t="s">
        <v>119</v>
      </c>
      <c r="G29" s="14" t="s">
        <v>29</v>
      </c>
      <c r="H29" s="14">
        <v>3</v>
      </c>
      <c r="I29" s="14"/>
      <c r="J29" s="14"/>
      <c r="K29" s="14">
        <v>4</v>
      </c>
      <c r="L29" s="30"/>
      <c r="M29" s="30"/>
      <c r="N29" s="14">
        <v>3</v>
      </c>
      <c r="O29" s="18">
        <f>SUM(H29:L29)*15+N29</f>
        <v>108</v>
      </c>
      <c r="P29" s="19">
        <f>Q29-O29</f>
        <v>92</v>
      </c>
      <c r="Q29" s="20">
        <f>R29*25</f>
        <v>200</v>
      </c>
      <c r="R29" s="21">
        <v>8</v>
      </c>
      <c r="S29" s="14" t="s">
        <v>34</v>
      </c>
      <c r="T29" s="16"/>
      <c r="U29" s="44">
        <f>O29/15</f>
        <v>7.2</v>
      </c>
      <c r="V29" s="46">
        <f>P29/15</f>
        <v>6.1333333333333337</v>
      </c>
      <c r="W29" s="55">
        <f>Q29/15</f>
        <v>13.333333333333334</v>
      </c>
    </row>
    <row r="30" spans="1:23" ht="15.75" customHeight="1" x14ac:dyDescent="0.2">
      <c r="A30" s="67"/>
      <c r="B30" s="67"/>
      <c r="C30" s="14">
        <v>2</v>
      </c>
      <c r="D30" s="14" t="s">
        <v>177</v>
      </c>
      <c r="E30" s="15" t="s">
        <v>90</v>
      </c>
      <c r="F30" s="60" t="s">
        <v>120</v>
      </c>
      <c r="G30" s="14" t="s">
        <v>29</v>
      </c>
      <c r="H30" s="16">
        <v>4</v>
      </c>
      <c r="I30" s="16"/>
      <c r="J30" s="16"/>
      <c r="K30" s="16"/>
      <c r="L30" s="29">
        <v>2</v>
      </c>
      <c r="M30" s="31"/>
      <c r="N30" s="29">
        <v>3</v>
      </c>
      <c r="O30" s="18">
        <f t="shared" ref="O30:O33" si="12">SUM(H30:L30)*15+N30</f>
        <v>93</v>
      </c>
      <c r="P30" s="19">
        <f t="shared" ref="P30:P33" si="13">Q30-O30</f>
        <v>107</v>
      </c>
      <c r="Q30" s="20">
        <f t="shared" ref="Q30:Q33" si="14">R30*25</f>
        <v>200</v>
      </c>
      <c r="R30" s="21">
        <v>8</v>
      </c>
      <c r="S30" s="16" t="s">
        <v>34</v>
      </c>
      <c r="T30" s="16"/>
      <c r="U30" s="44">
        <f t="shared" ref="U30:U34" si="15">O30/15</f>
        <v>6.2</v>
      </c>
      <c r="V30" s="46">
        <f t="shared" ref="V30:W34" si="16">P30/15</f>
        <v>7.1333333333333337</v>
      </c>
      <c r="W30" s="55">
        <f t="shared" si="16"/>
        <v>13.333333333333334</v>
      </c>
    </row>
    <row r="31" spans="1:23" ht="15.75" customHeight="1" x14ac:dyDescent="0.2">
      <c r="A31" s="67"/>
      <c r="B31" s="67"/>
      <c r="C31" s="14">
        <v>3</v>
      </c>
      <c r="D31" s="14" t="s">
        <v>178</v>
      </c>
      <c r="E31" s="54" t="s">
        <v>213</v>
      </c>
      <c r="F31" s="60" t="s">
        <v>214</v>
      </c>
      <c r="G31" s="14" t="s">
        <v>29</v>
      </c>
      <c r="H31" s="16">
        <v>2</v>
      </c>
      <c r="I31" s="14"/>
      <c r="J31" s="14"/>
      <c r="K31" s="14">
        <v>3</v>
      </c>
      <c r="L31" s="15"/>
      <c r="M31" s="15"/>
      <c r="N31" s="29">
        <v>3</v>
      </c>
      <c r="O31" s="18">
        <f t="shared" si="12"/>
        <v>78</v>
      </c>
      <c r="P31" s="19">
        <f t="shared" si="13"/>
        <v>47</v>
      </c>
      <c r="Q31" s="20">
        <f t="shared" si="14"/>
        <v>125</v>
      </c>
      <c r="R31" s="21">
        <v>5</v>
      </c>
      <c r="S31" s="16" t="s">
        <v>34</v>
      </c>
      <c r="T31" s="16"/>
      <c r="U31" s="44">
        <f t="shared" si="15"/>
        <v>5.2</v>
      </c>
      <c r="V31" s="46">
        <f t="shared" si="16"/>
        <v>3.1333333333333333</v>
      </c>
      <c r="W31" s="55">
        <f t="shared" si="16"/>
        <v>8.3333333333333339</v>
      </c>
    </row>
    <row r="32" spans="1:23" ht="15.75" customHeight="1" x14ac:dyDescent="0.2">
      <c r="A32" s="67"/>
      <c r="B32" s="67"/>
      <c r="C32" s="14">
        <v>4</v>
      </c>
      <c r="D32" s="14" t="s">
        <v>179</v>
      </c>
      <c r="E32" s="15" t="s">
        <v>92</v>
      </c>
      <c r="F32" s="60" t="s">
        <v>122</v>
      </c>
      <c r="G32" s="14" t="s">
        <v>29</v>
      </c>
      <c r="H32" s="16">
        <v>2</v>
      </c>
      <c r="I32" s="16"/>
      <c r="J32" s="16"/>
      <c r="K32" s="16"/>
      <c r="L32" s="16">
        <v>1</v>
      </c>
      <c r="M32" s="16"/>
      <c r="N32" s="29">
        <v>3</v>
      </c>
      <c r="O32" s="18">
        <f t="shared" si="12"/>
        <v>48</v>
      </c>
      <c r="P32" s="19">
        <f t="shared" si="13"/>
        <v>27</v>
      </c>
      <c r="Q32" s="20">
        <f t="shared" si="14"/>
        <v>75</v>
      </c>
      <c r="R32" s="21">
        <v>3</v>
      </c>
      <c r="S32" s="16" t="s">
        <v>62</v>
      </c>
      <c r="T32" s="16"/>
      <c r="U32" s="44">
        <f t="shared" si="15"/>
        <v>3.2</v>
      </c>
      <c r="V32" s="46">
        <f t="shared" si="16"/>
        <v>1.8</v>
      </c>
      <c r="W32" s="55">
        <f t="shared" si="16"/>
        <v>5</v>
      </c>
    </row>
    <row r="33" spans="1:23" ht="15.75" customHeight="1" x14ac:dyDescent="0.2">
      <c r="A33" s="67"/>
      <c r="B33" s="67"/>
      <c r="C33" s="14">
        <v>5</v>
      </c>
      <c r="D33" s="14" t="s">
        <v>180</v>
      </c>
      <c r="E33" s="15" t="s">
        <v>152</v>
      </c>
      <c r="F33" s="60" t="s">
        <v>153</v>
      </c>
      <c r="G33" s="14" t="s">
        <v>29</v>
      </c>
      <c r="H33" s="16">
        <v>2</v>
      </c>
      <c r="I33" s="16"/>
      <c r="J33" s="16"/>
      <c r="K33" s="16"/>
      <c r="L33" s="16">
        <v>2</v>
      </c>
      <c r="M33" s="17"/>
      <c r="N33" s="29">
        <v>3</v>
      </c>
      <c r="O33" s="18">
        <f t="shared" si="12"/>
        <v>63</v>
      </c>
      <c r="P33" s="19">
        <f t="shared" si="13"/>
        <v>87</v>
      </c>
      <c r="Q33" s="20">
        <f t="shared" si="14"/>
        <v>150</v>
      </c>
      <c r="R33" s="21">
        <v>6</v>
      </c>
      <c r="S33" s="16" t="s">
        <v>62</v>
      </c>
      <c r="T33" s="16"/>
      <c r="U33" s="44">
        <f t="shared" si="15"/>
        <v>4.2</v>
      </c>
      <c r="V33" s="46">
        <f t="shared" si="16"/>
        <v>5.8</v>
      </c>
      <c r="W33" s="55">
        <f t="shared" si="16"/>
        <v>10</v>
      </c>
    </row>
    <row r="34" spans="1:23" ht="15.75" customHeight="1" x14ac:dyDescent="0.2">
      <c r="A34" s="67"/>
      <c r="B34" s="67"/>
      <c r="C34" s="14"/>
      <c r="D34" s="14"/>
      <c r="E34" s="15"/>
      <c r="F34" s="15"/>
      <c r="G34" s="14"/>
      <c r="H34" s="16"/>
      <c r="I34" s="16"/>
      <c r="J34" s="16"/>
      <c r="K34" s="16"/>
      <c r="L34" s="16"/>
      <c r="M34" s="17"/>
      <c r="N34" s="29"/>
      <c r="O34" s="18"/>
      <c r="P34" s="29"/>
      <c r="Q34" s="20"/>
      <c r="R34" s="21"/>
      <c r="S34" s="16"/>
      <c r="T34" s="16"/>
      <c r="U34" s="44">
        <f t="shared" si="15"/>
        <v>0</v>
      </c>
      <c r="V34" s="46">
        <f t="shared" si="16"/>
        <v>0</v>
      </c>
      <c r="W34" s="55">
        <f t="shared" si="16"/>
        <v>0</v>
      </c>
    </row>
    <row r="35" spans="1:23" ht="15.75" customHeight="1" x14ac:dyDescent="0.2">
      <c r="A35" s="67"/>
      <c r="B35" s="67"/>
      <c r="C35" s="17"/>
      <c r="D35" s="16"/>
      <c r="E35" s="17"/>
      <c r="F35" s="17"/>
      <c r="G35" s="16" t="s">
        <v>35</v>
      </c>
      <c r="H35" s="26">
        <f t="shared" ref="H35:R35" si="17">SUM(H29:H34)</f>
        <v>13</v>
      </c>
      <c r="I35" s="26">
        <f t="shared" si="17"/>
        <v>0</v>
      </c>
      <c r="J35" s="26">
        <f t="shared" si="17"/>
        <v>0</v>
      </c>
      <c r="K35" s="26">
        <f t="shared" si="17"/>
        <v>7</v>
      </c>
      <c r="L35" s="26">
        <f t="shared" si="17"/>
        <v>5</v>
      </c>
      <c r="M35" s="26">
        <f t="shared" si="17"/>
        <v>0</v>
      </c>
      <c r="N35" s="26">
        <f t="shared" si="17"/>
        <v>15</v>
      </c>
      <c r="O35" s="26">
        <f t="shared" si="17"/>
        <v>390</v>
      </c>
      <c r="P35" s="26">
        <f t="shared" si="17"/>
        <v>360</v>
      </c>
      <c r="Q35" s="24">
        <f t="shared" si="17"/>
        <v>750</v>
      </c>
      <c r="R35" s="25">
        <f t="shared" si="17"/>
        <v>30</v>
      </c>
      <c r="S35" s="26"/>
      <c r="T35" s="27"/>
      <c r="U35" s="45">
        <f>O35/15</f>
        <v>26</v>
      </c>
      <c r="V35" s="47">
        <f>P35/15</f>
        <v>24</v>
      </c>
      <c r="W35" s="47">
        <f>Q35/15</f>
        <v>50</v>
      </c>
    </row>
    <row r="36" spans="1:23" ht="15.75" customHeight="1" x14ac:dyDescent="0.2">
      <c r="A36" s="67"/>
      <c r="B36" s="34"/>
      <c r="C36" s="49"/>
      <c r="D36" s="49"/>
      <c r="E36" s="49"/>
      <c r="F36" s="49"/>
      <c r="G36" s="56" t="s">
        <v>216</v>
      </c>
      <c r="H36" s="83">
        <f>SUM(H35:M35)</f>
        <v>25</v>
      </c>
      <c r="I36" s="84"/>
      <c r="J36" s="84"/>
      <c r="K36" s="84"/>
      <c r="L36" s="84"/>
      <c r="M36" s="85"/>
      <c r="N36" s="49"/>
      <c r="O36" s="49"/>
      <c r="P36" s="49"/>
      <c r="Q36" s="49"/>
      <c r="R36" s="49"/>
      <c r="S36" s="50"/>
      <c r="T36" s="31"/>
    </row>
    <row r="37" spans="1:23" ht="26.45" customHeight="1" x14ac:dyDescent="0.2">
      <c r="A37" s="67"/>
      <c r="B37" s="68" t="s">
        <v>7</v>
      </c>
      <c r="C37" s="68" t="s">
        <v>8</v>
      </c>
      <c r="D37" s="77" t="s">
        <v>9</v>
      </c>
      <c r="E37" s="77" t="s">
        <v>10</v>
      </c>
      <c r="F37" s="80" t="s">
        <v>11</v>
      </c>
      <c r="G37" s="68" t="s">
        <v>12</v>
      </c>
      <c r="H37" s="68" t="s">
        <v>13</v>
      </c>
      <c r="I37" s="67"/>
      <c r="J37" s="67"/>
      <c r="K37" s="67"/>
      <c r="L37" s="67"/>
      <c r="M37" s="67"/>
      <c r="N37" s="73" t="s">
        <v>14</v>
      </c>
      <c r="O37" s="12" t="s">
        <v>15</v>
      </c>
      <c r="P37" s="12" t="s">
        <v>16</v>
      </c>
      <c r="Q37" s="12" t="s">
        <v>17</v>
      </c>
      <c r="R37" s="74" t="s">
        <v>18</v>
      </c>
      <c r="S37" s="73" t="s">
        <v>19</v>
      </c>
      <c r="T37" s="73" t="s">
        <v>20</v>
      </c>
      <c r="U37" s="99" t="s">
        <v>210</v>
      </c>
      <c r="V37" s="99" t="s">
        <v>211</v>
      </c>
      <c r="W37" s="99" t="s">
        <v>215</v>
      </c>
    </row>
    <row r="38" spans="1:23" ht="15.75" customHeight="1" x14ac:dyDescent="0.2">
      <c r="A38" s="67"/>
      <c r="B38" s="67"/>
      <c r="C38" s="67"/>
      <c r="D38" s="69"/>
      <c r="E38" s="67"/>
      <c r="F38" s="67"/>
      <c r="G38" s="69"/>
      <c r="H38" s="11" t="s">
        <v>21</v>
      </c>
      <c r="I38" s="13" t="s">
        <v>22</v>
      </c>
      <c r="J38" s="13" t="s">
        <v>23</v>
      </c>
      <c r="K38" s="13" t="s">
        <v>24</v>
      </c>
      <c r="L38" s="13" t="s">
        <v>25</v>
      </c>
      <c r="M38" s="13" t="s">
        <v>26</v>
      </c>
      <c r="N38" s="67"/>
      <c r="O38" s="12" t="s">
        <v>27</v>
      </c>
      <c r="P38" s="12" t="s">
        <v>27</v>
      </c>
      <c r="Q38" s="12" t="s">
        <v>27</v>
      </c>
      <c r="R38" s="67"/>
      <c r="S38" s="67"/>
      <c r="T38" s="75"/>
      <c r="U38" s="100"/>
      <c r="V38" s="100"/>
      <c r="W38" s="100"/>
    </row>
    <row r="39" spans="1:23" ht="15.75" customHeight="1" x14ac:dyDescent="0.2">
      <c r="A39" s="67"/>
      <c r="B39" s="78" t="s">
        <v>39</v>
      </c>
      <c r="C39" s="14">
        <v>1</v>
      </c>
      <c r="D39" s="14" t="s">
        <v>181</v>
      </c>
      <c r="E39" s="15" t="s">
        <v>93</v>
      </c>
      <c r="F39" s="60" t="s">
        <v>123</v>
      </c>
      <c r="G39" s="14" t="s">
        <v>85</v>
      </c>
      <c r="H39" s="16">
        <v>4</v>
      </c>
      <c r="I39" s="16"/>
      <c r="J39" s="16"/>
      <c r="K39" s="16">
        <v>0</v>
      </c>
      <c r="L39" s="29"/>
      <c r="M39" s="29"/>
      <c r="N39" s="29">
        <v>3</v>
      </c>
      <c r="O39" s="18">
        <f>SUM(H39:L39)*15+N39</f>
        <v>63</v>
      </c>
      <c r="P39" s="19">
        <f>Q39-O39</f>
        <v>137</v>
      </c>
      <c r="Q39" s="20">
        <f>R39*25</f>
        <v>200</v>
      </c>
      <c r="R39" s="21">
        <v>8</v>
      </c>
      <c r="S39" s="16" t="s">
        <v>34</v>
      </c>
      <c r="T39" s="32"/>
      <c r="U39" s="44">
        <f>O39/15</f>
        <v>4.2</v>
      </c>
      <c r="V39" s="46">
        <f>P39/15</f>
        <v>9.1333333333333329</v>
      </c>
      <c r="W39" s="55">
        <f>Q39/15</f>
        <v>13.333333333333334</v>
      </c>
    </row>
    <row r="40" spans="1:23" ht="15.75" customHeight="1" x14ac:dyDescent="0.2">
      <c r="A40" s="67"/>
      <c r="B40" s="67"/>
      <c r="C40" s="14">
        <v>2</v>
      </c>
      <c r="D40" s="14" t="s">
        <v>182</v>
      </c>
      <c r="E40" s="15" t="s">
        <v>151</v>
      </c>
      <c r="F40" s="60" t="s">
        <v>121</v>
      </c>
      <c r="G40" s="14" t="s">
        <v>29</v>
      </c>
      <c r="H40" s="16">
        <v>4</v>
      </c>
      <c r="I40" s="16"/>
      <c r="J40" s="16"/>
      <c r="K40" s="16">
        <v>3</v>
      </c>
      <c r="L40" s="17"/>
      <c r="M40" s="17"/>
      <c r="N40" s="29">
        <v>3</v>
      </c>
      <c r="O40" s="18">
        <f t="shared" ref="O40:O43" si="18">SUM(H40:L40)*15+N40</f>
        <v>108</v>
      </c>
      <c r="P40" s="19">
        <f t="shared" ref="P40:P43" si="19">Q40-O40</f>
        <v>17</v>
      </c>
      <c r="Q40" s="20">
        <f t="shared" ref="Q40:Q43" si="20">R40*25</f>
        <v>125</v>
      </c>
      <c r="R40" s="21">
        <v>5</v>
      </c>
      <c r="S40" s="16" t="s">
        <v>34</v>
      </c>
      <c r="T40" s="14"/>
      <c r="U40" s="44">
        <f t="shared" ref="U40:U44" si="21">O40/15</f>
        <v>7.2</v>
      </c>
      <c r="V40" s="46">
        <f t="shared" ref="V40:W44" si="22">P40/15</f>
        <v>1.1333333333333333</v>
      </c>
      <c r="W40" s="55">
        <f t="shared" si="22"/>
        <v>8.3333333333333339</v>
      </c>
    </row>
    <row r="41" spans="1:23" ht="15.75" customHeight="1" x14ac:dyDescent="0.2">
      <c r="A41" s="67"/>
      <c r="B41" s="67"/>
      <c r="C41" s="14">
        <v>3</v>
      </c>
      <c r="D41" s="14" t="s">
        <v>183</v>
      </c>
      <c r="E41" s="15" t="s">
        <v>139</v>
      </c>
      <c r="F41" s="60" t="s">
        <v>124</v>
      </c>
      <c r="G41" s="14" t="s">
        <v>85</v>
      </c>
      <c r="H41" s="16">
        <v>2</v>
      </c>
      <c r="I41" s="16"/>
      <c r="J41" s="16"/>
      <c r="K41" s="16">
        <v>3</v>
      </c>
      <c r="L41" s="29"/>
      <c r="M41" s="29"/>
      <c r="N41" s="29">
        <v>3</v>
      </c>
      <c r="O41" s="18">
        <f t="shared" si="18"/>
        <v>78</v>
      </c>
      <c r="P41" s="19">
        <f t="shared" si="19"/>
        <v>47</v>
      </c>
      <c r="Q41" s="20">
        <f t="shared" si="20"/>
        <v>125</v>
      </c>
      <c r="R41" s="21">
        <v>5</v>
      </c>
      <c r="S41" s="16" t="s">
        <v>34</v>
      </c>
      <c r="T41" s="14"/>
      <c r="U41" s="44">
        <f t="shared" si="21"/>
        <v>5.2</v>
      </c>
      <c r="V41" s="46">
        <f t="shared" si="22"/>
        <v>3.1333333333333333</v>
      </c>
      <c r="W41" s="55">
        <f t="shared" si="22"/>
        <v>8.3333333333333339</v>
      </c>
    </row>
    <row r="42" spans="1:23" ht="15.75" customHeight="1" x14ac:dyDescent="0.2">
      <c r="A42" s="67"/>
      <c r="B42" s="67"/>
      <c r="C42" s="14">
        <v>4</v>
      </c>
      <c r="D42" s="14" t="s">
        <v>184</v>
      </c>
      <c r="E42" s="15" t="s">
        <v>94</v>
      </c>
      <c r="F42" s="60" t="s">
        <v>126</v>
      </c>
      <c r="G42" s="14" t="s">
        <v>29</v>
      </c>
      <c r="H42" s="16">
        <v>2</v>
      </c>
      <c r="I42" s="16"/>
      <c r="J42" s="16"/>
      <c r="K42" s="16">
        <v>3</v>
      </c>
      <c r="L42" s="29"/>
      <c r="M42" s="29"/>
      <c r="N42" s="29">
        <v>3</v>
      </c>
      <c r="O42" s="18">
        <f t="shared" si="18"/>
        <v>78</v>
      </c>
      <c r="P42" s="19">
        <f t="shared" si="19"/>
        <v>97</v>
      </c>
      <c r="Q42" s="20">
        <f t="shared" si="20"/>
        <v>175</v>
      </c>
      <c r="R42" s="21">
        <v>7</v>
      </c>
      <c r="S42" s="16" t="s">
        <v>62</v>
      </c>
      <c r="T42" s="16"/>
      <c r="U42" s="44">
        <f t="shared" si="21"/>
        <v>5.2</v>
      </c>
      <c r="V42" s="46">
        <f t="shared" si="22"/>
        <v>6.4666666666666668</v>
      </c>
      <c r="W42" s="55">
        <f t="shared" si="22"/>
        <v>11.666666666666666</v>
      </c>
    </row>
    <row r="43" spans="1:23" ht="15.75" customHeight="1" x14ac:dyDescent="0.2">
      <c r="A43" s="67"/>
      <c r="B43" s="67"/>
      <c r="C43" s="14">
        <v>5</v>
      </c>
      <c r="D43" s="14" t="s">
        <v>185</v>
      </c>
      <c r="E43" s="15" t="s">
        <v>154</v>
      </c>
      <c r="F43" s="60" t="s">
        <v>155</v>
      </c>
      <c r="G43" s="14" t="s">
        <v>29</v>
      </c>
      <c r="H43" s="16">
        <v>2</v>
      </c>
      <c r="I43" s="16"/>
      <c r="J43" s="16"/>
      <c r="K43" s="16">
        <v>2</v>
      </c>
      <c r="L43" s="16"/>
      <c r="M43" s="16"/>
      <c r="N43" s="29">
        <v>3</v>
      </c>
      <c r="O43" s="18">
        <f t="shared" si="18"/>
        <v>63</v>
      </c>
      <c r="P43" s="19">
        <f t="shared" si="19"/>
        <v>62</v>
      </c>
      <c r="Q43" s="20">
        <f t="shared" si="20"/>
        <v>125</v>
      </c>
      <c r="R43" s="21">
        <v>5</v>
      </c>
      <c r="S43" s="16" t="s">
        <v>34</v>
      </c>
      <c r="T43" s="16"/>
      <c r="U43" s="44">
        <f t="shared" si="21"/>
        <v>4.2</v>
      </c>
      <c r="V43" s="46">
        <f t="shared" si="22"/>
        <v>4.1333333333333337</v>
      </c>
      <c r="W43" s="55">
        <f t="shared" si="22"/>
        <v>8.3333333333333339</v>
      </c>
    </row>
    <row r="44" spans="1:23" ht="15.75" customHeight="1" x14ac:dyDescent="0.2">
      <c r="A44" s="67"/>
      <c r="B44" s="67"/>
      <c r="C44" s="14"/>
      <c r="D44" s="14"/>
      <c r="E44" s="15"/>
      <c r="F44" s="15"/>
      <c r="G44" s="14"/>
      <c r="H44" s="14"/>
      <c r="I44" s="14"/>
      <c r="J44" s="14"/>
      <c r="K44" s="14"/>
      <c r="L44" s="14"/>
      <c r="M44" s="14"/>
      <c r="N44" s="29"/>
      <c r="O44" s="18"/>
      <c r="P44" s="29"/>
      <c r="Q44" s="20"/>
      <c r="R44" s="21"/>
      <c r="S44" s="16"/>
      <c r="T44" s="14"/>
      <c r="U44" s="44">
        <f t="shared" si="21"/>
        <v>0</v>
      </c>
      <c r="V44" s="46">
        <f t="shared" si="22"/>
        <v>0</v>
      </c>
      <c r="W44" s="55">
        <f t="shared" si="22"/>
        <v>0</v>
      </c>
    </row>
    <row r="45" spans="1:23" ht="15.75" customHeight="1" x14ac:dyDescent="0.2">
      <c r="A45" s="67"/>
      <c r="B45" s="67"/>
      <c r="C45" s="17"/>
      <c r="D45" s="16"/>
      <c r="E45" s="17"/>
      <c r="F45" s="17"/>
      <c r="G45" s="16" t="s">
        <v>35</v>
      </c>
      <c r="H45" s="26">
        <f t="shared" ref="H45:R45" si="23">SUM(H39:H44)</f>
        <v>14</v>
      </c>
      <c r="I45" s="26">
        <f t="shared" si="23"/>
        <v>0</v>
      </c>
      <c r="J45" s="26">
        <f t="shared" si="23"/>
        <v>0</v>
      </c>
      <c r="K45" s="26">
        <f t="shared" si="23"/>
        <v>11</v>
      </c>
      <c r="L45" s="26">
        <f t="shared" si="23"/>
        <v>0</v>
      </c>
      <c r="M45" s="26">
        <f t="shared" si="23"/>
        <v>0</v>
      </c>
      <c r="N45" s="26">
        <f t="shared" si="23"/>
        <v>15</v>
      </c>
      <c r="O45" s="26">
        <f t="shared" si="23"/>
        <v>390</v>
      </c>
      <c r="P45" s="26">
        <f t="shared" si="23"/>
        <v>360</v>
      </c>
      <c r="Q45" s="24">
        <f t="shared" si="23"/>
        <v>750</v>
      </c>
      <c r="R45" s="25">
        <f t="shared" si="23"/>
        <v>30</v>
      </c>
      <c r="S45" s="26"/>
      <c r="T45" s="27"/>
      <c r="U45" s="45">
        <f>O45/15</f>
        <v>26</v>
      </c>
      <c r="V45" s="47">
        <f>P45/15</f>
        <v>24</v>
      </c>
      <c r="W45" s="47">
        <f>Q45/15</f>
        <v>50</v>
      </c>
    </row>
    <row r="46" spans="1:23" ht="15.75" customHeight="1" x14ac:dyDescent="0.2">
      <c r="A46" s="67"/>
      <c r="B46" s="34"/>
      <c r="C46" s="49"/>
      <c r="D46" s="49"/>
      <c r="E46" s="49"/>
      <c r="F46" s="49"/>
      <c r="G46" s="56" t="s">
        <v>216</v>
      </c>
      <c r="H46" s="83">
        <f>SUM(H45:M45)</f>
        <v>25</v>
      </c>
      <c r="I46" s="84"/>
      <c r="J46" s="84"/>
      <c r="K46" s="84"/>
      <c r="L46" s="84"/>
      <c r="M46" s="85"/>
      <c r="N46" s="49"/>
      <c r="O46" s="49"/>
      <c r="P46" s="49"/>
      <c r="Q46" s="49"/>
      <c r="R46" s="49"/>
      <c r="S46" s="50"/>
      <c r="T46" s="17"/>
    </row>
    <row r="47" spans="1:23" ht="15.75" customHeight="1" x14ac:dyDescent="0.2">
      <c r="A47" s="68" t="s">
        <v>6</v>
      </c>
      <c r="B47" s="68" t="s">
        <v>7</v>
      </c>
      <c r="C47" s="68" t="s">
        <v>8</v>
      </c>
      <c r="D47" s="77" t="s">
        <v>9</v>
      </c>
      <c r="E47" s="77" t="s">
        <v>10</v>
      </c>
      <c r="F47" s="80" t="s">
        <v>11</v>
      </c>
      <c r="G47" s="68" t="s">
        <v>12</v>
      </c>
      <c r="H47" s="68" t="s">
        <v>13</v>
      </c>
      <c r="I47" s="67"/>
      <c r="J47" s="67"/>
      <c r="K47" s="67"/>
      <c r="L47" s="67"/>
      <c r="M47" s="67"/>
      <c r="N47" s="73" t="s">
        <v>14</v>
      </c>
      <c r="O47" s="12" t="s">
        <v>15</v>
      </c>
      <c r="P47" s="12" t="s">
        <v>16</v>
      </c>
      <c r="Q47" s="12" t="s">
        <v>17</v>
      </c>
      <c r="R47" s="74" t="s">
        <v>18</v>
      </c>
      <c r="S47" s="73" t="s">
        <v>19</v>
      </c>
      <c r="T47" s="73" t="s">
        <v>20</v>
      </c>
      <c r="U47" s="99" t="s">
        <v>210</v>
      </c>
      <c r="V47" s="99" t="s">
        <v>211</v>
      </c>
      <c r="W47" s="99" t="s">
        <v>215</v>
      </c>
    </row>
    <row r="48" spans="1:23" ht="15.75" customHeight="1" x14ac:dyDescent="0.2">
      <c r="A48" s="67"/>
      <c r="B48" s="67"/>
      <c r="C48" s="67"/>
      <c r="D48" s="69"/>
      <c r="E48" s="67"/>
      <c r="F48" s="67"/>
      <c r="G48" s="69"/>
      <c r="H48" s="11" t="s">
        <v>21</v>
      </c>
      <c r="I48" s="13" t="s">
        <v>22</v>
      </c>
      <c r="J48" s="13" t="s">
        <v>23</v>
      </c>
      <c r="K48" s="13" t="s">
        <v>24</v>
      </c>
      <c r="L48" s="13" t="s">
        <v>25</v>
      </c>
      <c r="M48" s="13" t="s">
        <v>26</v>
      </c>
      <c r="N48" s="67"/>
      <c r="O48" s="12" t="s">
        <v>27</v>
      </c>
      <c r="P48" s="12" t="s">
        <v>27</v>
      </c>
      <c r="Q48" s="12" t="s">
        <v>27</v>
      </c>
      <c r="R48" s="67"/>
      <c r="S48" s="67"/>
      <c r="T48" s="75"/>
      <c r="U48" s="100"/>
      <c r="V48" s="100"/>
      <c r="W48" s="100"/>
    </row>
    <row r="49" spans="1:23" ht="15.75" customHeight="1" x14ac:dyDescent="0.2">
      <c r="A49" s="79" t="s">
        <v>40</v>
      </c>
      <c r="B49" s="78" t="s">
        <v>41</v>
      </c>
      <c r="C49" s="14">
        <v>1</v>
      </c>
      <c r="D49" s="14" t="s">
        <v>186</v>
      </c>
      <c r="E49" s="15" t="s">
        <v>95</v>
      </c>
      <c r="F49" s="53" t="s">
        <v>208</v>
      </c>
      <c r="G49" s="14" t="s">
        <v>29</v>
      </c>
      <c r="H49" s="16">
        <v>4</v>
      </c>
      <c r="I49" s="16"/>
      <c r="J49" s="16"/>
      <c r="K49" s="16">
        <v>0</v>
      </c>
      <c r="L49" s="29">
        <v>2</v>
      </c>
      <c r="M49" s="31"/>
      <c r="N49" s="29">
        <v>3</v>
      </c>
      <c r="O49" s="18">
        <f>SUM(H49:L49)*15+N49</f>
        <v>93</v>
      </c>
      <c r="P49" s="19">
        <f>Q49-O49</f>
        <v>82</v>
      </c>
      <c r="Q49" s="20">
        <f>R49*25</f>
        <v>175</v>
      </c>
      <c r="R49" s="21">
        <v>7</v>
      </c>
      <c r="S49" s="16" t="s">
        <v>34</v>
      </c>
      <c r="T49" s="14"/>
      <c r="U49" s="44">
        <f>O49/15</f>
        <v>6.2</v>
      </c>
      <c r="V49" s="46">
        <f>P49/15</f>
        <v>5.4666666666666668</v>
      </c>
      <c r="W49" s="55">
        <f>Q49/15</f>
        <v>11.666666666666666</v>
      </c>
    </row>
    <row r="50" spans="1:23" ht="15.75" customHeight="1" x14ac:dyDescent="0.2">
      <c r="A50" s="67"/>
      <c r="B50" s="67"/>
      <c r="C50" s="14">
        <v>2</v>
      </c>
      <c r="D50" s="14" t="s">
        <v>187</v>
      </c>
      <c r="E50" s="15" t="s">
        <v>140</v>
      </c>
      <c r="F50" s="53" t="s">
        <v>141</v>
      </c>
      <c r="G50" s="14" t="s">
        <v>29</v>
      </c>
      <c r="H50" s="16">
        <v>4</v>
      </c>
      <c r="I50" s="16"/>
      <c r="J50" s="16"/>
      <c r="K50" s="16">
        <v>0</v>
      </c>
      <c r="L50" s="29">
        <v>2</v>
      </c>
      <c r="M50" s="31"/>
      <c r="N50" s="29">
        <v>3</v>
      </c>
      <c r="O50" s="18">
        <f t="shared" ref="O50:O53" si="24">SUM(H50:L50)*15+N50</f>
        <v>93</v>
      </c>
      <c r="P50" s="19">
        <f t="shared" ref="P50:P53" si="25">Q50-O50</f>
        <v>107</v>
      </c>
      <c r="Q50" s="20">
        <f t="shared" ref="Q50:Q53" si="26">R50*25</f>
        <v>200</v>
      </c>
      <c r="R50" s="21">
        <v>8</v>
      </c>
      <c r="S50" s="16" t="s">
        <v>34</v>
      </c>
      <c r="T50" s="16"/>
      <c r="U50" s="44">
        <f t="shared" ref="U50:U54" si="27">O50/15</f>
        <v>6.2</v>
      </c>
      <c r="V50" s="46">
        <f t="shared" ref="V50:W54" si="28">P50/15</f>
        <v>7.1333333333333337</v>
      </c>
      <c r="W50" s="55">
        <f t="shared" si="28"/>
        <v>13.333333333333334</v>
      </c>
    </row>
    <row r="51" spans="1:23" ht="15.75" customHeight="1" x14ac:dyDescent="0.2">
      <c r="A51" s="67"/>
      <c r="B51" s="67"/>
      <c r="C51" s="14">
        <v>3</v>
      </c>
      <c r="D51" s="14" t="s">
        <v>188</v>
      </c>
      <c r="E51" s="15" t="s">
        <v>96</v>
      </c>
      <c r="F51" s="53" t="s">
        <v>127</v>
      </c>
      <c r="G51" s="14" t="s">
        <v>29</v>
      </c>
      <c r="H51" s="16">
        <v>2</v>
      </c>
      <c r="I51" s="16"/>
      <c r="J51" s="16"/>
      <c r="K51" s="16">
        <v>3</v>
      </c>
      <c r="L51" s="16"/>
      <c r="M51" s="17"/>
      <c r="N51" s="29">
        <v>3</v>
      </c>
      <c r="O51" s="18">
        <f t="shared" si="24"/>
        <v>78</v>
      </c>
      <c r="P51" s="19">
        <f t="shared" si="25"/>
        <v>72</v>
      </c>
      <c r="Q51" s="20">
        <f t="shared" si="26"/>
        <v>150</v>
      </c>
      <c r="R51" s="21">
        <v>6</v>
      </c>
      <c r="S51" s="16" t="s">
        <v>34</v>
      </c>
      <c r="T51" s="16"/>
      <c r="U51" s="44">
        <f t="shared" si="27"/>
        <v>5.2</v>
      </c>
      <c r="V51" s="46">
        <f t="shared" si="28"/>
        <v>4.8</v>
      </c>
      <c r="W51" s="55">
        <f t="shared" si="28"/>
        <v>10</v>
      </c>
    </row>
    <row r="52" spans="1:23" ht="15.75" customHeight="1" x14ac:dyDescent="0.2">
      <c r="A52" s="67"/>
      <c r="B52" s="67"/>
      <c r="C52" s="14">
        <v>4</v>
      </c>
      <c r="D52" s="14" t="s">
        <v>189</v>
      </c>
      <c r="E52" s="15" t="s">
        <v>97</v>
      </c>
      <c r="F52" s="53" t="s">
        <v>142</v>
      </c>
      <c r="G52" s="14" t="s">
        <v>29</v>
      </c>
      <c r="H52" s="16">
        <v>2</v>
      </c>
      <c r="I52" s="16"/>
      <c r="J52" s="16"/>
      <c r="K52" s="16"/>
      <c r="L52" s="16">
        <v>1</v>
      </c>
      <c r="M52" s="17"/>
      <c r="N52" s="29">
        <v>3</v>
      </c>
      <c r="O52" s="18">
        <f t="shared" si="24"/>
        <v>48</v>
      </c>
      <c r="P52" s="19">
        <f t="shared" si="25"/>
        <v>52</v>
      </c>
      <c r="Q52" s="20">
        <f t="shared" si="26"/>
        <v>100</v>
      </c>
      <c r="R52" s="21">
        <v>4</v>
      </c>
      <c r="S52" s="16" t="s">
        <v>62</v>
      </c>
      <c r="T52" s="16"/>
      <c r="U52" s="44">
        <f t="shared" si="27"/>
        <v>3.2</v>
      </c>
      <c r="V52" s="46">
        <f t="shared" si="28"/>
        <v>3.4666666666666668</v>
      </c>
      <c r="W52" s="55">
        <f t="shared" si="28"/>
        <v>6.666666666666667</v>
      </c>
    </row>
    <row r="53" spans="1:23" ht="15.75" customHeight="1" x14ac:dyDescent="0.2">
      <c r="A53" s="67"/>
      <c r="B53" s="67"/>
      <c r="C53" s="14">
        <v>5</v>
      </c>
      <c r="D53" s="14" t="s">
        <v>190</v>
      </c>
      <c r="E53" s="15" t="s">
        <v>98</v>
      </c>
      <c r="F53" s="53" t="s">
        <v>143</v>
      </c>
      <c r="G53" s="14" t="s">
        <v>29</v>
      </c>
      <c r="H53" s="16">
        <v>3</v>
      </c>
      <c r="I53" s="16"/>
      <c r="J53" s="16"/>
      <c r="K53" s="16">
        <v>2</v>
      </c>
      <c r="L53" s="16"/>
      <c r="M53" s="17"/>
      <c r="N53" s="29">
        <v>3</v>
      </c>
      <c r="O53" s="18">
        <f t="shared" si="24"/>
        <v>78</v>
      </c>
      <c r="P53" s="19">
        <f t="shared" si="25"/>
        <v>47</v>
      </c>
      <c r="Q53" s="20">
        <f t="shared" si="26"/>
        <v>125</v>
      </c>
      <c r="R53" s="21">
        <v>5</v>
      </c>
      <c r="S53" s="16" t="s">
        <v>34</v>
      </c>
      <c r="T53" s="16"/>
      <c r="U53" s="44">
        <f t="shared" si="27"/>
        <v>5.2</v>
      </c>
      <c r="V53" s="46">
        <f t="shared" si="28"/>
        <v>3.1333333333333333</v>
      </c>
      <c r="W53" s="55">
        <f t="shared" si="28"/>
        <v>8.3333333333333339</v>
      </c>
    </row>
    <row r="54" spans="1:23" ht="15.75" customHeight="1" x14ac:dyDescent="0.2">
      <c r="A54" s="67"/>
      <c r="B54" s="67"/>
      <c r="C54" s="14"/>
      <c r="D54" s="14"/>
      <c r="E54" s="15"/>
      <c r="F54" s="15"/>
      <c r="G54" s="14"/>
      <c r="H54" s="16"/>
      <c r="I54" s="16"/>
      <c r="J54" s="16"/>
      <c r="K54" s="16"/>
      <c r="L54" s="16"/>
      <c r="M54" s="17"/>
      <c r="N54" s="29"/>
      <c r="O54" s="18"/>
      <c r="P54" s="29"/>
      <c r="Q54" s="20"/>
      <c r="R54" s="21"/>
      <c r="S54" s="16"/>
      <c r="T54" s="16"/>
      <c r="U54" s="44">
        <f t="shared" si="27"/>
        <v>0</v>
      </c>
      <c r="V54" s="46">
        <f t="shared" si="28"/>
        <v>0</v>
      </c>
      <c r="W54" s="55">
        <f t="shared" si="28"/>
        <v>0</v>
      </c>
    </row>
    <row r="55" spans="1:23" ht="15.75" customHeight="1" x14ac:dyDescent="0.2">
      <c r="A55" s="67"/>
      <c r="B55" s="67"/>
      <c r="C55" s="17"/>
      <c r="D55" s="16"/>
      <c r="E55" s="17"/>
      <c r="F55" s="17"/>
      <c r="G55" s="16" t="s">
        <v>35</v>
      </c>
      <c r="H55" s="26">
        <f t="shared" ref="H55:R55" si="29">SUM(H49:H54)</f>
        <v>15</v>
      </c>
      <c r="I55" s="26">
        <f t="shared" si="29"/>
        <v>0</v>
      </c>
      <c r="J55" s="26">
        <f t="shared" si="29"/>
        <v>0</v>
      </c>
      <c r="K55" s="26">
        <f t="shared" si="29"/>
        <v>5</v>
      </c>
      <c r="L55" s="26">
        <f t="shared" si="29"/>
        <v>5</v>
      </c>
      <c r="M55" s="26">
        <f t="shared" si="29"/>
        <v>0</v>
      </c>
      <c r="N55" s="24">
        <f t="shared" si="29"/>
        <v>15</v>
      </c>
      <c r="O55" s="24">
        <f t="shared" si="29"/>
        <v>390</v>
      </c>
      <c r="P55" s="24">
        <f t="shared" si="29"/>
        <v>360</v>
      </c>
      <c r="Q55" s="24">
        <f t="shared" si="29"/>
        <v>750</v>
      </c>
      <c r="R55" s="25">
        <f t="shared" si="29"/>
        <v>30</v>
      </c>
      <c r="S55" s="24"/>
      <c r="T55" s="27"/>
      <c r="U55" s="45">
        <f>O55/15</f>
        <v>26</v>
      </c>
      <c r="V55" s="47">
        <f>P55/15</f>
        <v>24</v>
      </c>
      <c r="W55" s="47">
        <f>Q55/15</f>
        <v>50</v>
      </c>
    </row>
    <row r="56" spans="1:23" ht="15.6" customHeight="1" x14ac:dyDescent="0.2">
      <c r="A56" s="67"/>
      <c r="B56" s="34"/>
      <c r="C56" s="49"/>
      <c r="D56" s="49"/>
      <c r="E56" s="49"/>
      <c r="F56" s="49"/>
      <c r="G56" s="56" t="s">
        <v>216</v>
      </c>
      <c r="H56" s="83">
        <f>SUM(H55:M55)</f>
        <v>25</v>
      </c>
      <c r="I56" s="84"/>
      <c r="J56" s="84"/>
      <c r="K56" s="84"/>
      <c r="L56" s="84"/>
      <c r="M56" s="85"/>
      <c r="N56" s="49"/>
      <c r="O56" s="49"/>
      <c r="P56" s="49"/>
      <c r="Q56" s="49"/>
      <c r="R56" s="49"/>
      <c r="S56" s="50"/>
      <c r="T56" s="31"/>
    </row>
    <row r="57" spans="1:23" ht="15.75" customHeight="1" x14ac:dyDescent="0.2">
      <c r="A57" s="67"/>
      <c r="B57" s="68" t="s">
        <v>7</v>
      </c>
      <c r="C57" s="68" t="s">
        <v>8</v>
      </c>
      <c r="D57" s="77" t="s">
        <v>9</v>
      </c>
      <c r="E57" s="77" t="s">
        <v>10</v>
      </c>
      <c r="F57" s="80" t="s">
        <v>11</v>
      </c>
      <c r="G57" s="68" t="s">
        <v>12</v>
      </c>
      <c r="H57" s="68" t="s">
        <v>13</v>
      </c>
      <c r="I57" s="67"/>
      <c r="J57" s="67"/>
      <c r="K57" s="67"/>
      <c r="L57" s="67"/>
      <c r="M57" s="67"/>
      <c r="N57" s="73" t="s">
        <v>14</v>
      </c>
      <c r="O57" s="12" t="s">
        <v>15</v>
      </c>
      <c r="P57" s="12" t="s">
        <v>16</v>
      </c>
      <c r="Q57" s="12" t="s">
        <v>17</v>
      </c>
      <c r="R57" s="74" t="s">
        <v>18</v>
      </c>
      <c r="S57" s="73" t="s">
        <v>19</v>
      </c>
      <c r="T57" s="73" t="s">
        <v>20</v>
      </c>
      <c r="U57" s="99" t="s">
        <v>210</v>
      </c>
      <c r="V57" s="99" t="s">
        <v>211</v>
      </c>
      <c r="W57" s="99" t="s">
        <v>215</v>
      </c>
    </row>
    <row r="58" spans="1:23" ht="15.75" customHeight="1" x14ac:dyDescent="0.2">
      <c r="A58" s="67"/>
      <c r="B58" s="67"/>
      <c r="C58" s="67"/>
      <c r="D58" s="69"/>
      <c r="E58" s="67"/>
      <c r="F58" s="67"/>
      <c r="G58" s="69"/>
      <c r="H58" s="11" t="s">
        <v>21</v>
      </c>
      <c r="I58" s="13" t="s">
        <v>22</v>
      </c>
      <c r="J58" s="13" t="s">
        <v>23</v>
      </c>
      <c r="K58" s="13" t="s">
        <v>24</v>
      </c>
      <c r="L58" s="13" t="s">
        <v>25</v>
      </c>
      <c r="M58" s="13" t="s">
        <v>26</v>
      </c>
      <c r="N58" s="67"/>
      <c r="O58" s="12" t="s">
        <v>27</v>
      </c>
      <c r="P58" s="12" t="s">
        <v>27</v>
      </c>
      <c r="Q58" s="12" t="s">
        <v>27</v>
      </c>
      <c r="R58" s="67"/>
      <c r="S58" s="67"/>
      <c r="T58" s="75"/>
      <c r="U58" s="100"/>
      <c r="V58" s="100"/>
      <c r="W58" s="100"/>
    </row>
    <row r="59" spans="1:23" ht="15.75" customHeight="1" x14ac:dyDescent="0.2">
      <c r="A59" s="67"/>
      <c r="B59" s="78" t="s">
        <v>42</v>
      </c>
      <c r="C59" s="14">
        <v>1</v>
      </c>
      <c r="D59" s="14" t="s">
        <v>191</v>
      </c>
      <c r="E59" s="15" t="s">
        <v>156</v>
      </c>
      <c r="F59" s="53" t="s">
        <v>157</v>
      </c>
      <c r="G59" s="14" t="s">
        <v>29</v>
      </c>
      <c r="H59" s="16">
        <v>4</v>
      </c>
      <c r="I59" s="16"/>
      <c r="J59" s="16"/>
      <c r="K59" s="16">
        <v>4</v>
      </c>
      <c r="L59" s="16"/>
      <c r="M59" s="17"/>
      <c r="N59" s="16">
        <v>3</v>
      </c>
      <c r="O59" s="18">
        <f>SUM(H59:L59)*15+N59</f>
        <v>123</v>
      </c>
      <c r="P59" s="19">
        <f>Q59-O59</f>
        <v>102</v>
      </c>
      <c r="Q59" s="20">
        <f>R59*25</f>
        <v>225</v>
      </c>
      <c r="R59" s="21">
        <v>9</v>
      </c>
      <c r="S59" s="16" t="s">
        <v>34</v>
      </c>
      <c r="T59" s="14"/>
      <c r="U59" s="44">
        <f>O59/15</f>
        <v>8.1999999999999993</v>
      </c>
      <c r="V59" s="46">
        <f>P59/15</f>
        <v>6.8</v>
      </c>
      <c r="W59" s="55">
        <f>Q59/15</f>
        <v>15</v>
      </c>
    </row>
    <row r="60" spans="1:23" ht="15.75" customHeight="1" x14ac:dyDescent="0.2">
      <c r="A60" s="67"/>
      <c r="B60" s="67"/>
      <c r="C60" s="14">
        <v>2</v>
      </c>
      <c r="D60" s="14" t="s">
        <v>192</v>
      </c>
      <c r="E60" s="15" t="s">
        <v>99</v>
      </c>
      <c r="F60" s="53" t="s">
        <v>144</v>
      </c>
      <c r="G60" s="14" t="s">
        <v>29</v>
      </c>
      <c r="H60" s="16">
        <v>3</v>
      </c>
      <c r="I60" s="16"/>
      <c r="J60" s="16"/>
      <c r="K60" s="16">
        <v>0</v>
      </c>
      <c r="L60" s="16"/>
      <c r="M60" s="17"/>
      <c r="N60" s="16">
        <v>3</v>
      </c>
      <c r="O60" s="18">
        <f t="shared" ref="O60:O63" si="30">SUM(H60:L60)*15+N60</f>
        <v>48</v>
      </c>
      <c r="P60" s="19">
        <f t="shared" ref="P60:P63" si="31">Q60-O60</f>
        <v>77</v>
      </c>
      <c r="Q60" s="20">
        <f t="shared" ref="Q60:Q63" si="32">R60*25</f>
        <v>125</v>
      </c>
      <c r="R60" s="21">
        <v>5</v>
      </c>
      <c r="S60" s="16" t="s">
        <v>34</v>
      </c>
      <c r="T60" s="14"/>
      <c r="U60" s="44">
        <f t="shared" ref="U60:U64" si="33">O60/15</f>
        <v>3.2</v>
      </c>
      <c r="V60" s="46">
        <f t="shared" ref="V60:W64" si="34">P60/15</f>
        <v>5.1333333333333337</v>
      </c>
      <c r="W60" s="55">
        <f t="shared" si="34"/>
        <v>8.3333333333333339</v>
      </c>
    </row>
    <row r="61" spans="1:23" ht="15.75" customHeight="1" x14ac:dyDescent="0.2">
      <c r="A61" s="67"/>
      <c r="B61" s="67"/>
      <c r="C61" s="14">
        <v>3</v>
      </c>
      <c r="D61" s="14" t="s">
        <v>193</v>
      </c>
      <c r="E61" s="15" t="s">
        <v>100</v>
      </c>
      <c r="F61" s="53" t="s">
        <v>128</v>
      </c>
      <c r="G61" s="14" t="s">
        <v>29</v>
      </c>
      <c r="H61" s="16">
        <v>2</v>
      </c>
      <c r="I61" s="16"/>
      <c r="J61" s="16"/>
      <c r="K61" s="16">
        <v>0</v>
      </c>
      <c r="L61" s="16">
        <v>1</v>
      </c>
      <c r="M61" s="17"/>
      <c r="N61" s="16">
        <v>3</v>
      </c>
      <c r="O61" s="18">
        <f t="shared" si="30"/>
        <v>48</v>
      </c>
      <c r="P61" s="19">
        <f t="shared" si="31"/>
        <v>52</v>
      </c>
      <c r="Q61" s="20">
        <f t="shared" si="32"/>
        <v>100</v>
      </c>
      <c r="R61" s="21">
        <v>4</v>
      </c>
      <c r="S61" s="16" t="s">
        <v>34</v>
      </c>
      <c r="T61" s="16"/>
      <c r="U61" s="44">
        <f t="shared" si="33"/>
        <v>3.2</v>
      </c>
      <c r="V61" s="46">
        <f t="shared" si="34"/>
        <v>3.4666666666666668</v>
      </c>
      <c r="W61" s="55">
        <f t="shared" si="34"/>
        <v>6.666666666666667</v>
      </c>
    </row>
    <row r="62" spans="1:23" ht="15.75" customHeight="1" x14ac:dyDescent="0.2">
      <c r="A62" s="67"/>
      <c r="B62" s="67"/>
      <c r="C62" s="14">
        <v>4</v>
      </c>
      <c r="D62" s="14" t="s">
        <v>194</v>
      </c>
      <c r="E62" s="15" t="s">
        <v>101</v>
      </c>
      <c r="F62" s="53" t="s">
        <v>129</v>
      </c>
      <c r="G62" s="14" t="s">
        <v>29</v>
      </c>
      <c r="H62" s="16">
        <v>3</v>
      </c>
      <c r="I62" s="16"/>
      <c r="J62" s="16"/>
      <c r="K62" s="16">
        <v>0</v>
      </c>
      <c r="L62" s="16">
        <v>2</v>
      </c>
      <c r="M62" s="17"/>
      <c r="N62" s="16">
        <v>3</v>
      </c>
      <c r="O62" s="18">
        <f t="shared" si="30"/>
        <v>78</v>
      </c>
      <c r="P62" s="19">
        <f t="shared" si="31"/>
        <v>72</v>
      </c>
      <c r="Q62" s="20">
        <f t="shared" si="32"/>
        <v>150</v>
      </c>
      <c r="R62" s="21">
        <v>6</v>
      </c>
      <c r="S62" s="16" t="s">
        <v>62</v>
      </c>
      <c r="T62" s="16"/>
      <c r="U62" s="44">
        <f t="shared" si="33"/>
        <v>5.2</v>
      </c>
      <c r="V62" s="46">
        <f t="shared" si="34"/>
        <v>4.8</v>
      </c>
      <c r="W62" s="55">
        <f t="shared" si="34"/>
        <v>10</v>
      </c>
    </row>
    <row r="63" spans="1:23" ht="15.75" customHeight="1" x14ac:dyDescent="0.2">
      <c r="A63" s="67"/>
      <c r="B63" s="67"/>
      <c r="C63" s="14">
        <v>5</v>
      </c>
      <c r="D63" s="14" t="s">
        <v>195</v>
      </c>
      <c r="E63" s="15" t="s">
        <v>102</v>
      </c>
      <c r="F63" s="53" t="s">
        <v>130</v>
      </c>
      <c r="G63" s="14" t="s">
        <v>29</v>
      </c>
      <c r="H63" s="16">
        <v>3</v>
      </c>
      <c r="I63" s="16"/>
      <c r="J63" s="16"/>
      <c r="K63" s="16">
        <v>3</v>
      </c>
      <c r="L63" s="16"/>
      <c r="M63" s="17"/>
      <c r="N63" s="16">
        <v>3</v>
      </c>
      <c r="O63" s="18">
        <f t="shared" si="30"/>
        <v>93</v>
      </c>
      <c r="P63" s="19">
        <f t="shared" si="31"/>
        <v>57</v>
      </c>
      <c r="Q63" s="20">
        <f t="shared" si="32"/>
        <v>150</v>
      </c>
      <c r="R63" s="21">
        <v>6</v>
      </c>
      <c r="S63" s="16" t="s">
        <v>34</v>
      </c>
      <c r="T63" s="16"/>
      <c r="U63" s="44">
        <f t="shared" si="33"/>
        <v>6.2</v>
      </c>
      <c r="V63" s="46">
        <f t="shared" si="34"/>
        <v>3.8</v>
      </c>
      <c r="W63" s="55">
        <f t="shared" si="34"/>
        <v>10</v>
      </c>
    </row>
    <row r="64" spans="1:23" ht="15.75" customHeight="1" x14ac:dyDescent="0.2">
      <c r="A64" s="67"/>
      <c r="B64" s="67"/>
      <c r="C64" s="14"/>
      <c r="D64" s="14"/>
      <c r="E64" s="15"/>
      <c r="F64" s="15"/>
      <c r="G64" s="14"/>
      <c r="H64" s="16"/>
      <c r="I64" s="16"/>
      <c r="J64" s="16"/>
      <c r="K64" s="16"/>
      <c r="L64" s="16"/>
      <c r="M64" s="17"/>
      <c r="N64" s="16"/>
      <c r="O64" s="18"/>
      <c r="P64" s="29"/>
      <c r="Q64" s="20"/>
      <c r="R64" s="21"/>
      <c r="S64" s="16"/>
      <c r="T64" s="16"/>
      <c r="U64" s="44">
        <f t="shared" si="33"/>
        <v>0</v>
      </c>
      <c r="V64" s="46">
        <f t="shared" si="34"/>
        <v>0</v>
      </c>
      <c r="W64" s="55">
        <f t="shared" si="34"/>
        <v>0</v>
      </c>
    </row>
    <row r="65" spans="1:23" ht="15.75" customHeight="1" x14ac:dyDescent="0.2">
      <c r="A65" s="67"/>
      <c r="B65" s="67"/>
      <c r="C65" s="17"/>
      <c r="D65" s="14"/>
      <c r="E65" s="15"/>
      <c r="F65" s="15"/>
      <c r="G65" s="16" t="s">
        <v>35</v>
      </c>
      <c r="H65" s="26">
        <f t="shared" ref="H65:R65" si="35">SUM(H59:H64)</f>
        <v>15</v>
      </c>
      <c r="I65" s="26">
        <f t="shared" si="35"/>
        <v>0</v>
      </c>
      <c r="J65" s="26">
        <f t="shared" si="35"/>
        <v>0</v>
      </c>
      <c r="K65" s="26">
        <f t="shared" si="35"/>
        <v>7</v>
      </c>
      <c r="L65" s="26">
        <f t="shared" si="35"/>
        <v>3</v>
      </c>
      <c r="M65" s="26">
        <f t="shared" si="35"/>
        <v>0</v>
      </c>
      <c r="N65" s="24">
        <f t="shared" si="35"/>
        <v>15</v>
      </c>
      <c r="O65" s="24">
        <f t="shared" si="35"/>
        <v>390</v>
      </c>
      <c r="P65" s="24">
        <f t="shared" si="35"/>
        <v>360</v>
      </c>
      <c r="Q65" s="24">
        <f t="shared" si="35"/>
        <v>750</v>
      </c>
      <c r="R65" s="25">
        <f t="shared" si="35"/>
        <v>30</v>
      </c>
      <c r="S65" s="26"/>
      <c r="T65" s="27"/>
      <c r="U65" s="45">
        <f>O65/15</f>
        <v>26</v>
      </c>
      <c r="V65" s="47">
        <f>P65/15</f>
        <v>24</v>
      </c>
      <c r="W65" s="47">
        <f>Q65/15</f>
        <v>50</v>
      </c>
    </row>
    <row r="66" spans="1:23" ht="15.75" customHeight="1" x14ac:dyDescent="0.2">
      <c r="A66" s="67"/>
      <c r="B66" s="57"/>
      <c r="C66" s="58"/>
      <c r="D66" s="58"/>
      <c r="E66" s="58"/>
      <c r="F66" s="58"/>
      <c r="G66" s="56" t="s">
        <v>216</v>
      </c>
      <c r="H66" s="83">
        <f>SUM(H65:M65)</f>
        <v>25</v>
      </c>
      <c r="I66" s="84"/>
      <c r="J66" s="84"/>
      <c r="K66" s="84"/>
      <c r="L66" s="84"/>
      <c r="M66" s="85"/>
      <c r="N66" s="58"/>
      <c r="O66" s="58"/>
      <c r="P66" s="58"/>
      <c r="Q66" s="58"/>
      <c r="R66" s="58"/>
      <c r="S66" s="59"/>
      <c r="T66" s="17"/>
    </row>
    <row r="67" spans="1:23" ht="27" customHeight="1" x14ac:dyDescent="0.2">
      <c r="A67" s="68" t="s">
        <v>6</v>
      </c>
      <c r="B67" s="68" t="s">
        <v>7</v>
      </c>
      <c r="C67" s="68" t="s">
        <v>8</v>
      </c>
      <c r="D67" s="77" t="s">
        <v>9</v>
      </c>
      <c r="E67" s="77" t="s">
        <v>10</v>
      </c>
      <c r="F67" s="80" t="s">
        <v>11</v>
      </c>
      <c r="G67" s="68" t="s">
        <v>12</v>
      </c>
      <c r="H67" s="68" t="s">
        <v>13</v>
      </c>
      <c r="I67" s="67"/>
      <c r="J67" s="67"/>
      <c r="K67" s="67"/>
      <c r="L67" s="67"/>
      <c r="M67" s="67"/>
      <c r="N67" s="73" t="s">
        <v>14</v>
      </c>
      <c r="O67" s="12" t="s">
        <v>15</v>
      </c>
      <c r="P67" s="12" t="s">
        <v>16</v>
      </c>
      <c r="Q67" s="12" t="s">
        <v>17</v>
      </c>
      <c r="R67" s="74" t="s">
        <v>18</v>
      </c>
      <c r="S67" s="73" t="s">
        <v>19</v>
      </c>
      <c r="T67" s="73" t="s">
        <v>20</v>
      </c>
      <c r="U67" s="99" t="s">
        <v>210</v>
      </c>
      <c r="V67" s="99" t="s">
        <v>211</v>
      </c>
      <c r="W67" s="99" t="s">
        <v>215</v>
      </c>
    </row>
    <row r="68" spans="1:23" ht="15.75" customHeight="1" x14ac:dyDescent="0.2">
      <c r="A68" s="67"/>
      <c r="B68" s="67"/>
      <c r="C68" s="67"/>
      <c r="D68" s="69"/>
      <c r="E68" s="67"/>
      <c r="F68" s="67"/>
      <c r="G68" s="69"/>
      <c r="H68" s="11" t="s">
        <v>21</v>
      </c>
      <c r="I68" s="13" t="s">
        <v>22</v>
      </c>
      <c r="J68" s="13" t="s">
        <v>23</v>
      </c>
      <c r="K68" s="13" t="s">
        <v>24</v>
      </c>
      <c r="L68" s="13" t="s">
        <v>25</v>
      </c>
      <c r="M68" s="13" t="s">
        <v>26</v>
      </c>
      <c r="N68" s="67"/>
      <c r="O68" s="12" t="s">
        <v>27</v>
      </c>
      <c r="P68" s="12" t="s">
        <v>27</v>
      </c>
      <c r="Q68" s="12" t="s">
        <v>27</v>
      </c>
      <c r="R68" s="67"/>
      <c r="S68" s="67"/>
      <c r="T68" s="75"/>
      <c r="U68" s="100"/>
      <c r="V68" s="100"/>
      <c r="W68" s="100"/>
    </row>
    <row r="69" spans="1:23" ht="15.75" customHeight="1" x14ac:dyDescent="0.2">
      <c r="A69" s="79" t="s">
        <v>43</v>
      </c>
      <c r="B69" s="78" t="s">
        <v>44</v>
      </c>
      <c r="C69" s="14">
        <v>1</v>
      </c>
      <c r="D69" s="14" t="s">
        <v>196</v>
      </c>
      <c r="E69" s="15" t="s">
        <v>108</v>
      </c>
      <c r="F69" s="53" t="s">
        <v>145</v>
      </c>
      <c r="G69" s="14" t="s">
        <v>29</v>
      </c>
      <c r="H69" s="16">
        <v>4</v>
      </c>
      <c r="I69" s="16"/>
      <c r="J69" s="16"/>
      <c r="K69" s="16">
        <v>0</v>
      </c>
      <c r="L69" s="16">
        <v>2</v>
      </c>
      <c r="M69" s="16"/>
      <c r="N69" s="29">
        <v>3</v>
      </c>
      <c r="O69" s="18">
        <f>SUM(H69:L69)*15+N69</f>
        <v>93</v>
      </c>
      <c r="P69" s="19">
        <f>Q69-O69</f>
        <v>107</v>
      </c>
      <c r="Q69" s="20">
        <f>R69*25</f>
        <v>200</v>
      </c>
      <c r="R69" s="21">
        <v>8</v>
      </c>
      <c r="S69" s="16" t="s">
        <v>34</v>
      </c>
      <c r="T69" s="14"/>
      <c r="U69" s="44">
        <f>O69/15</f>
        <v>6.2</v>
      </c>
      <c r="V69" s="46">
        <f>P69/15</f>
        <v>7.1333333333333337</v>
      </c>
      <c r="W69" s="55">
        <f>Q69/15</f>
        <v>13.333333333333334</v>
      </c>
    </row>
    <row r="70" spans="1:23" ht="15.75" customHeight="1" x14ac:dyDescent="0.2">
      <c r="A70" s="79"/>
      <c r="B70" s="67"/>
      <c r="C70" s="14">
        <v>2</v>
      </c>
      <c r="D70" s="14" t="s">
        <v>197</v>
      </c>
      <c r="E70" s="15" t="s">
        <v>107</v>
      </c>
      <c r="F70" s="53" t="s">
        <v>131</v>
      </c>
      <c r="G70" s="14" t="s">
        <v>29</v>
      </c>
      <c r="H70" s="16">
        <v>2</v>
      </c>
      <c r="I70" s="16"/>
      <c r="J70" s="16"/>
      <c r="K70" s="16">
        <v>0</v>
      </c>
      <c r="L70" s="16">
        <v>2</v>
      </c>
      <c r="M70" s="16"/>
      <c r="N70" s="29">
        <v>3</v>
      </c>
      <c r="O70" s="18">
        <f t="shared" ref="O70:O74" si="36">SUM(H70:L70)*15+N70</f>
        <v>63</v>
      </c>
      <c r="P70" s="19">
        <f t="shared" ref="P70:P74" si="37">Q70-O70</f>
        <v>87</v>
      </c>
      <c r="Q70" s="20">
        <f t="shared" ref="Q70:Q74" si="38">R70*25</f>
        <v>150</v>
      </c>
      <c r="R70" s="21">
        <v>6</v>
      </c>
      <c r="S70" s="16" t="s">
        <v>34</v>
      </c>
      <c r="T70" s="14"/>
      <c r="U70" s="44">
        <f t="shared" ref="U70:U74" si="39">O70/15</f>
        <v>4.2</v>
      </c>
      <c r="V70" s="46">
        <f t="shared" ref="V70:W74" si="40">P70/15</f>
        <v>5.8</v>
      </c>
      <c r="W70" s="55">
        <f t="shared" si="40"/>
        <v>10</v>
      </c>
    </row>
    <row r="71" spans="1:23" ht="15.75" customHeight="1" x14ac:dyDescent="0.2">
      <c r="A71" s="79"/>
      <c r="B71" s="67"/>
      <c r="C71" s="14">
        <v>3</v>
      </c>
      <c r="D71" s="14" t="s">
        <v>198</v>
      </c>
      <c r="E71" s="15" t="s">
        <v>106</v>
      </c>
      <c r="F71" s="53" t="s">
        <v>132</v>
      </c>
      <c r="G71" s="14" t="s">
        <v>29</v>
      </c>
      <c r="H71" s="16">
        <v>0</v>
      </c>
      <c r="I71" s="16"/>
      <c r="J71" s="16"/>
      <c r="K71" s="16">
        <v>3</v>
      </c>
      <c r="L71" s="16"/>
      <c r="M71" s="16"/>
      <c r="N71" s="29">
        <v>3</v>
      </c>
      <c r="O71" s="18">
        <f t="shared" si="36"/>
        <v>48</v>
      </c>
      <c r="P71" s="19">
        <f t="shared" si="37"/>
        <v>2</v>
      </c>
      <c r="Q71" s="20">
        <f t="shared" si="38"/>
        <v>50</v>
      </c>
      <c r="R71" s="21">
        <v>2</v>
      </c>
      <c r="S71" s="16" t="s">
        <v>34</v>
      </c>
      <c r="T71" s="14"/>
      <c r="U71" s="44">
        <f t="shared" si="39"/>
        <v>3.2</v>
      </c>
      <c r="V71" s="46">
        <f t="shared" si="40"/>
        <v>0.13333333333333333</v>
      </c>
      <c r="W71" s="55">
        <f t="shared" si="40"/>
        <v>3.3333333333333335</v>
      </c>
    </row>
    <row r="72" spans="1:23" ht="15.75" customHeight="1" x14ac:dyDescent="0.2">
      <c r="A72" s="79"/>
      <c r="B72" s="67"/>
      <c r="C72" s="14">
        <v>4</v>
      </c>
      <c r="D72" s="14" t="s">
        <v>199</v>
      </c>
      <c r="E72" s="15" t="s">
        <v>105</v>
      </c>
      <c r="F72" s="53" t="s">
        <v>137</v>
      </c>
      <c r="G72" s="14" t="s">
        <v>29</v>
      </c>
      <c r="H72" s="16">
        <v>2</v>
      </c>
      <c r="I72" s="16"/>
      <c r="J72" s="16"/>
      <c r="K72" s="16">
        <v>2</v>
      </c>
      <c r="L72" s="16"/>
      <c r="M72" s="16"/>
      <c r="N72" s="29">
        <v>3</v>
      </c>
      <c r="O72" s="18">
        <f t="shared" si="36"/>
        <v>63</v>
      </c>
      <c r="P72" s="19">
        <f t="shared" si="37"/>
        <v>12</v>
      </c>
      <c r="Q72" s="20">
        <f t="shared" si="38"/>
        <v>75</v>
      </c>
      <c r="R72" s="21">
        <v>3</v>
      </c>
      <c r="S72" s="16" t="s">
        <v>62</v>
      </c>
      <c r="T72" s="16"/>
      <c r="U72" s="44">
        <f t="shared" si="39"/>
        <v>4.2</v>
      </c>
      <c r="V72" s="46">
        <f t="shared" si="40"/>
        <v>0.8</v>
      </c>
      <c r="W72" s="55">
        <f t="shared" si="40"/>
        <v>5</v>
      </c>
    </row>
    <row r="73" spans="1:23" ht="15.75" customHeight="1" x14ac:dyDescent="0.2">
      <c r="A73" s="79"/>
      <c r="B73" s="67"/>
      <c r="C73" s="14">
        <v>5</v>
      </c>
      <c r="D73" s="14" t="s">
        <v>200</v>
      </c>
      <c r="E73" s="15" t="s">
        <v>104</v>
      </c>
      <c r="F73" s="53" t="s">
        <v>146</v>
      </c>
      <c r="G73" s="14" t="s">
        <v>29</v>
      </c>
      <c r="H73" s="16">
        <v>4</v>
      </c>
      <c r="I73" s="16"/>
      <c r="J73" s="16"/>
      <c r="K73" s="16">
        <v>0</v>
      </c>
      <c r="L73" s="16">
        <v>2</v>
      </c>
      <c r="M73" s="16"/>
      <c r="N73" s="29">
        <v>3</v>
      </c>
      <c r="O73" s="18">
        <f t="shared" si="36"/>
        <v>93</v>
      </c>
      <c r="P73" s="19">
        <f t="shared" si="37"/>
        <v>107</v>
      </c>
      <c r="Q73" s="20">
        <f t="shared" si="38"/>
        <v>200</v>
      </c>
      <c r="R73" s="21">
        <v>8</v>
      </c>
      <c r="S73" s="16" t="s">
        <v>34</v>
      </c>
      <c r="T73" s="16"/>
      <c r="U73" s="44">
        <f t="shared" si="39"/>
        <v>6.2</v>
      </c>
      <c r="V73" s="46">
        <f t="shared" si="40"/>
        <v>7.1333333333333337</v>
      </c>
      <c r="W73" s="55">
        <f t="shared" si="40"/>
        <v>13.333333333333334</v>
      </c>
    </row>
    <row r="74" spans="1:23" ht="15.75" customHeight="1" x14ac:dyDescent="0.2">
      <c r="A74" s="79"/>
      <c r="B74" s="67"/>
      <c r="C74" s="14">
        <v>6</v>
      </c>
      <c r="D74" s="14" t="s">
        <v>201</v>
      </c>
      <c r="E74" s="15" t="s">
        <v>103</v>
      </c>
      <c r="F74" s="53" t="s">
        <v>147</v>
      </c>
      <c r="G74" s="14" t="s">
        <v>29</v>
      </c>
      <c r="H74" s="16">
        <v>1</v>
      </c>
      <c r="I74" s="16"/>
      <c r="J74" s="16"/>
      <c r="K74" s="16">
        <v>1</v>
      </c>
      <c r="L74" s="16"/>
      <c r="M74" s="16"/>
      <c r="N74" s="29">
        <v>3</v>
      </c>
      <c r="O74" s="18">
        <f t="shared" si="36"/>
        <v>33</v>
      </c>
      <c r="P74" s="19">
        <f t="shared" si="37"/>
        <v>42</v>
      </c>
      <c r="Q74" s="20">
        <f t="shared" si="38"/>
        <v>75</v>
      </c>
      <c r="R74" s="21">
        <v>3</v>
      </c>
      <c r="S74" s="16" t="s">
        <v>34</v>
      </c>
      <c r="T74" s="16"/>
      <c r="U74" s="44">
        <f t="shared" si="39"/>
        <v>2.2000000000000002</v>
      </c>
      <c r="V74" s="46">
        <f t="shared" si="40"/>
        <v>2.8</v>
      </c>
      <c r="W74" s="55">
        <f t="shared" si="40"/>
        <v>5</v>
      </c>
    </row>
    <row r="75" spans="1:23" ht="15.75" customHeight="1" x14ac:dyDescent="0.2">
      <c r="A75" s="79"/>
      <c r="B75" s="67"/>
      <c r="C75" s="17"/>
      <c r="D75" s="14"/>
      <c r="E75" s="15"/>
      <c r="F75" s="15"/>
      <c r="G75" s="16" t="s">
        <v>35</v>
      </c>
      <c r="H75" s="26">
        <f t="shared" ref="H75:R75" si="41">SUM(H69:H74)</f>
        <v>13</v>
      </c>
      <c r="I75" s="26">
        <f t="shared" si="41"/>
        <v>0</v>
      </c>
      <c r="J75" s="26">
        <f t="shared" si="41"/>
        <v>0</v>
      </c>
      <c r="K75" s="26">
        <f t="shared" si="41"/>
        <v>6</v>
      </c>
      <c r="L75" s="26">
        <f t="shared" si="41"/>
        <v>6</v>
      </c>
      <c r="M75" s="26">
        <f>SUM(M69:M74)</f>
        <v>0</v>
      </c>
      <c r="N75" s="24">
        <f t="shared" si="41"/>
        <v>18</v>
      </c>
      <c r="O75" s="24">
        <f t="shared" si="41"/>
        <v>393</v>
      </c>
      <c r="P75" s="24">
        <f t="shared" si="41"/>
        <v>357</v>
      </c>
      <c r="Q75" s="24">
        <f t="shared" si="41"/>
        <v>750</v>
      </c>
      <c r="R75" s="33">
        <f t="shared" si="41"/>
        <v>30</v>
      </c>
      <c r="S75" s="26"/>
      <c r="T75" s="27"/>
      <c r="U75" s="45">
        <f>O75/15</f>
        <v>26.2</v>
      </c>
      <c r="V75" s="47">
        <f>P75/15</f>
        <v>23.8</v>
      </c>
      <c r="W75" s="47">
        <f>Q75/15</f>
        <v>50</v>
      </c>
    </row>
    <row r="76" spans="1:23" ht="15.75" customHeight="1" x14ac:dyDescent="0.2">
      <c r="A76" s="79"/>
      <c r="B76" s="34"/>
      <c r="C76" s="49"/>
      <c r="D76" s="49"/>
      <c r="E76" s="49"/>
      <c r="F76" s="49"/>
      <c r="G76" s="56" t="s">
        <v>216</v>
      </c>
      <c r="H76" s="83">
        <f>SUM(H75:M75)</f>
        <v>25</v>
      </c>
      <c r="I76" s="84"/>
      <c r="J76" s="84"/>
      <c r="K76" s="84"/>
      <c r="L76" s="84"/>
      <c r="M76" s="85"/>
      <c r="N76" s="49"/>
      <c r="O76" s="49"/>
      <c r="P76" s="49"/>
      <c r="Q76" s="49"/>
      <c r="R76" s="49"/>
      <c r="S76" s="50"/>
      <c r="T76" s="31"/>
    </row>
    <row r="77" spans="1:23" ht="15.75" customHeight="1" x14ac:dyDescent="0.2">
      <c r="A77" s="79"/>
      <c r="B77" s="68" t="s">
        <v>7</v>
      </c>
      <c r="C77" s="68" t="s">
        <v>8</v>
      </c>
      <c r="D77" s="77" t="s">
        <v>9</v>
      </c>
      <c r="E77" s="77" t="s">
        <v>10</v>
      </c>
      <c r="F77" s="80" t="s">
        <v>11</v>
      </c>
      <c r="G77" s="68" t="s">
        <v>12</v>
      </c>
      <c r="H77" s="68" t="s">
        <v>13</v>
      </c>
      <c r="I77" s="67"/>
      <c r="J77" s="67"/>
      <c r="K77" s="67"/>
      <c r="L77" s="67"/>
      <c r="M77" s="67"/>
      <c r="N77" s="73" t="s">
        <v>14</v>
      </c>
      <c r="O77" s="12" t="s">
        <v>15</v>
      </c>
      <c r="P77" s="12" t="s">
        <v>16</v>
      </c>
      <c r="Q77" s="12" t="s">
        <v>17</v>
      </c>
      <c r="R77" s="74" t="s">
        <v>18</v>
      </c>
      <c r="S77" s="73" t="s">
        <v>19</v>
      </c>
      <c r="T77" s="73" t="s">
        <v>20</v>
      </c>
      <c r="U77" s="99" t="s">
        <v>210</v>
      </c>
      <c r="V77" s="99" t="s">
        <v>211</v>
      </c>
      <c r="W77" s="99" t="s">
        <v>215</v>
      </c>
    </row>
    <row r="78" spans="1:23" ht="15.75" customHeight="1" x14ac:dyDescent="0.2">
      <c r="A78" s="79"/>
      <c r="B78" s="67"/>
      <c r="C78" s="67"/>
      <c r="D78" s="69"/>
      <c r="E78" s="67"/>
      <c r="F78" s="67"/>
      <c r="G78" s="69"/>
      <c r="H78" s="11" t="s">
        <v>21</v>
      </c>
      <c r="I78" s="13" t="s">
        <v>22</v>
      </c>
      <c r="J78" s="13" t="s">
        <v>23</v>
      </c>
      <c r="K78" s="13" t="s">
        <v>24</v>
      </c>
      <c r="L78" s="13" t="s">
        <v>25</v>
      </c>
      <c r="M78" s="13" t="s">
        <v>26</v>
      </c>
      <c r="N78" s="67"/>
      <c r="O78" s="12" t="s">
        <v>27</v>
      </c>
      <c r="P78" s="12" t="s">
        <v>27</v>
      </c>
      <c r="Q78" s="12" t="s">
        <v>27</v>
      </c>
      <c r="R78" s="67"/>
      <c r="S78" s="67"/>
      <c r="T78" s="75"/>
      <c r="U78" s="100"/>
      <c r="V78" s="100"/>
      <c r="W78" s="100"/>
    </row>
    <row r="79" spans="1:23" ht="15.75" customHeight="1" x14ac:dyDescent="0.2">
      <c r="A79" s="79"/>
      <c r="B79" s="78" t="s">
        <v>45</v>
      </c>
      <c r="C79" s="14">
        <v>1</v>
      </c>
      <c r="D79" s="14" t="s">
        <v>202</v>
      </c>
      <c r="E79" s="15" t="s">
        <v>109</v>
      </c>
      <c r="F79" s="53" t="s">
        <v>135</v>
      </c>
      <c r="G79" s="14" t="s">
        <v>85</v>
      </c>
      <c r="H79" s="16">
        <v>2</v>
      </c>
      <c r="I79" s="16"/>
      <c r="J79" s="16"/>
      <c r="K79" s="16">
        <v>2</v>
      </c>
      <c r="L79" s="16"/>
      <c r="M79" s="16"/>
      <c r="N79" s="29">
        <v>3</v>
      </c>
      <c r="O79" s="18">
        <f>SUM(H79:L79)*15+N79</f>
        <v>63</v>
      </c>
      <c r="P79" s="19">
        <f>Q79-O79</f>
        <v>37</v>
      </c>
      <c r="Q79" s="20">
        <f>R79*25</f>
        <v>100</v>
      </c>
      <c r="R79" s="21">
        <v>4</v>
      </c>
      <c r="S79" s="16" t="s">
        <v>62</v>
      </c>
      <c r="T79" s="16"/>
      <c r="U79" s="44">
        <f>O79/15</f>
        <v>4.2</v>
      </c>
      <c r="V79" s="46">
        <f>P79/15</f>
        <v>2.4666666666666668</v>
      </c>
      <c r="W79" s="55">
        <f>Q79/15</f>
        <v>6.666666666666667</v>
      </c>
    </row>
    <row r="80" spans="1:23" ht="15.75" customHeight="1" x14ac:dyDescent="0.2">
      <c r="A80" s="79"/>
      <c r="B80" s="67"/>
      <c r="C80" s="14">
        <v>2</v>
      </c>
      <c r="D80" s="14" t="s">
        <v>203</v>
      </c>
      <c r="E80" s="15" t="s">
        <v>133</v>
      </c>
      <c r="F80" s="53" t="s">
        <v>148</v>
      </c>
      <c r="G80" s="14" t="s">
        <v>29</v>
      </c>
      <c r="H80" s="16">
        <v>2</v>
      </c>
      <c r="I80" s="16"/>
      <c r="J80" s="16"/>
      <c r="K80" s="16">
        <v>0</v>
      </c>
      <c r="L80" s="16">
        <v>2</v>
      </c>
      <c r="M80" s="16"/>
      <c r="N80" s="29">
        <v>3</v>
      </c>
      <c r="O80" s="18">
        <f t="shared" ref="O80:O84" si="42">SUM(H80:L80)*15+N80</f>
        <v>63</v>
      </c>
      <c r="P80" s="19">
        <f t="shared" ref="P80:P84" si="43">Q80-O80</f>
        <v>137</v>
      </c>
      <c r="Q80" s="20">
        <f t="shared" ref="Q80:Q84" si="44">R80*25</f>
        <v>200</v>
      </c>
      <c r="R80" s="21">
        <v>8</v>
      </c>
      <c r="S80" s="16" t="s">
        <v>34</v>
      </c>
      <c r="T80" s="14"/>
      <c r="U80" s="44">
        <f t="shared" ref="U80:U84" si="45">O80/15</f>
        <v>4.2</v>
      </c>
      <c r="V80" s="46">
        <f t="shared" ref="V80:W84" si="46">P80/15</f>
        <v>9.1333333333333329</v>
      </c>
      <c r="W80" s="55">
        <f t="shared" si="46"/>
        <v>13.333333333333334</v>
      </c>
    </row>
    <row r="81" spans="1:23" ht="15.75" customHeight="1" x14ac:dyDescent="0.2">
      <c r="A81" s="79"/>
      <c r="B81" s="67"/>
      <c r="C81" s="14">
        <v>3</v>
      </c>
      <c r="D81" s="14" t="s">
        <v>204</v>
      </c>
      <c r="E81" s="15" t="s">
        <v>110</v>
      </c>
      <c r="F81" s="53" t="s">
        <v>134</v>
      </c>
      <c r="G81" s="14" t="s">
        <v>29</v>
      </c>
      <c r="H81" s="16">
        <v>1</v>
      </c>
      <c r="I81" s="16"/>
      <c r="J81" s="16"/>
      <c r="K81" s="16">
        <v>2</v>
      </c>
      <c r="L81" s="16"/>
      <c r="M81" s="16"/>
      <c r="N81" s="29">
        <v>3</v>
      </c>
      <c r="O81" s="18">
        <f t="shared" si="42"/>
        <v>48</v>
      </c>
      <c r="P81" s="19">
        <f t="shared" si="43"/>
        <v>2</v>
      </c>
      <c r="Q81" s="20">
        <f t="shared" si="44"/>
        <v>50</v>
      </c>
      <c r="R81" s="21">
        <v>2</v>
      </c>
      <c r="S81" s="16" t="s">
        <v>34</v>
      </c>
      <c r="T81" s="14"/>
      <c r="U81" s="44">
        <f t="shared" si="45"/>
        <v>3.2</v>
      </c>
      <c r="V81" s="46">
        <f t="shared" si="46"/>
        <v>0.13333333333333333</v>
      </c>
      <c r="W81" s="55">
        <f t="shared" si="46"/>
        <v>3.3333333333333335</v>
      </c>
    </row>
    <row r="82" spans="1:23" ht="15.75" customHeight="1" x14ac:dyDescent="0.2">
      <c r="A82" s="79"/>
      <c r="B82" s="67"/>
      <c r="C82" s="14">
        <v>4</v>
      </c>
      <c r="D82" s="14" t="s">
        <v>205</v>
      </c>
      <c r="E82" s="15" t="s">
        <v>113</v>
      </c>
      <c r="F82" s="53" t="s">
        <v>149</v>
      </c>
      <c r="G82" s="14" t="s">
        <v>29</v>
      </c>
      <c r="H82" s="16">
        <v>2</v>
      </c>
      <c r="I82" s="16"/>
      <c r="J82" s="16"/>
      <c r="K82" s="16">
        <v>3</v>
      </c>
      <c r="L82" s="16"/>
      <c r="M82" s="16"/>
      <c r="N82" s="29">
        <v>3</v>
      </c>
      <c r="O82" s="18">
        <f t="shared" si="42"/>
        <v>78</v>
      </c>
      <c r="P82" s="19">
        <f t="shared" si="43"/>
        <v>22</v>
      </c>
      <c r="Q82" s="20">
        <f t="shared" si="44"/>
        <v>100</v>
      </c>
      <c r="R82" s="21">
        <v>4</v>
      </c>
      <c r="S82" s="16" t="s">
        <v>62</v>
      </c>
      <c r="T82" s="16"/>
      <c r="U82" s="44">
        <f t="shared" si="45"/>
        <v>5.2</v>
      </c>
      <c r="V82" s="46">
        <f t="shared" si="46"/>
        <v>1.4666666666666666</v>
      </c>
      <c r="W82" s="55">
        <f t="shared" si="46"/>
        <v>6.666666666666667</v>
      </c>
    </row>
    <row r="83" spans="1:23" ht="15.75" customHeight="1" x14ac:dyDescent="0.2">
      <c r="A83" s="79"/>
      <c r="B83" s="67"/>
      <c r="C83" s="14">
        <v>5</v>
      </c>
      <c r="D83" s="14" t="s">
        <v>206</v>
      </c>
      <c r="E83" s="15" t="s">
        <v>111</v>
      </c>
      <c r="F83" s="53" t="s">
        <v>150</v>
      </c>
      <c r="G83" s="14" t="s">
        <v>29</v>
      </c>
      <c r="H83" s="16">
        <v>2</v>
      </c>
      <c r="I83" s="16"/>
      <c r="J83" s="16"/>
      <c r="K83" s="16">
        <v>2</v>
      </c>
      <c r="L83" s="16"/>
      <c r="M83" s="16"/>
      <c r="N83" s="29">
        <v>3</v>
      </c>
      <c r="O83" s="18">
        <f t="shared" si="42"/>
        <v>63</v>
      </c>
      <c r="P83" s="19">
        <f t="shared" si="43"/>
        <v>87</v>
      </c>
      <c r="Q83" s="20">
        <f t="shared" si="44"/>
        <v>150</v>
      </c>
      <c r="R83" s="21">
        <v>6</v>
      </c>
      <c r="S83" s="16" t="s">
        <v>34</v>
      </c>
      <c r="T83" s="16"/>
      <c r="U83" s="44">
        <f t="shared" si="45"/>
        <v>4.2</v>
      </c>
      <c r="V83" s="46">
        <f t="shared" si="46"/>
        <v>5.8</v>
      </c>
      <c r="W83" s="55">
        <f t="shared" si="46"/>
        <v>10</v>
      </c>
    </row>
    <row r="84" spans="1:23" ht="15.75" customHeight="1" x14ac:dyDescent="0.2">
      <c r="A84" s="79"/>
      <c r="B84" s="67"/>
      <c r="C84" s="14">
        <v>6</v>
      </c>
      <c r="D84" s="14" t="s">
        <v>207</v>
      </c>
      <c r="E84" s="22" t="s">
        <v>112</v>
      </c>
      <c r="F84" s="53" t="s">
        <v>136</v>
      </c>
      <c r="G84" s="14" t="s">
        <v>29</v>
      </c>
      <c r="H84" s="14">
        <v>3</v>
      </c>
      <c r="I84" s="14"/>
      <c r="J84" s="14"/>
      <c r="K84" s="14">
        <v>2</v>
      </c>
      <c r="L84" s="16"/>
      <c r="M84" s="16"/>
      <c r="N84" s="29">
        <v>3</v>
      </c>
      <c r="O84" s="18">
        <f t="shared" si="42"/>
        <v>78</v>
      </c>
      <c r="P84" s="19">
        <f t="shared" si="43"/>
        <v>72</v>
      </c>
      <c r="Q84" s="20">
        <f t="shared" si="44"/>
        <v>150</v>
      </c>
      <c r="R84" s="21">
        <v>6</v>
      </c>
      <c r="S84" s="16" t="s">
        <v>62</v>
      </c>
      <c r="T84" s="16"/>
      <c r="U84" s="44">
        <f t="shared" si="45"/>
        <v>5.2</v>
      </c>
      <c r="V84" s="46">
        <f t="shared" si="46"/>
        <v>4.8</v>
      </c>
      <c r="W84" s="55">
        <f t="shared" si="46"/>
        <v>10</v>
      </c>
    </row>
    <row r="85" spans="1:23" ht="15.75" customHeight="1" x14ac:dyDescent="0.2">
      <c r="A85" s="79"/>
      <c r="B85" s="67"/>
      <c r="C85" s="34"/>
      <c r="D85" s="28"/>
      <c r="E85" s="34"/>
      <c r="F85" s="34"/>
      <c r="G85" s="16" t="s">
        <v>35</v>
      </c>
      <c r="H85" s="26">
        <f t="shared" ref="H85:R85" si="47">SUM(H79:H84)</f>
        <v>12</v>
      </c>
      <c r="I85" s="26">
        <f t="shared" si="47"/>
        <v>0</v>
      </c>
      <c r="J85" s="26">
        <f t="shared" si="47"/>
        <v>0</v>
      </c>
      <c r="K85" s="26">
        <f t="shared" si="47"/>
        <v>11</v>
      </c>
      <c r="L85" s="26">
        <f t="shared" si="47"/>
        <v>2</v>
      </c>
      <c r="M85" s="26">
        <f t="shared" si="47"/>
        <v>0</v>
      </c>
      <c r="N85" s="24">
        <f t="shared" si="47"/>
        <v>18</v>
      </c>
      <c r="O85" s="24">
        <f t="shared" si="47"/>
        <v>393</v>
      </c>
      <c r="P85" s="24">
        <f t="shared" si="47"/>
        <v>357</v>
      </c>
      <c r="Q85" s="24">
        <f t="shared" si="47"/>
        <v>750</v>
      </c>
      <c r="R85" s="33">
        <f t="shared" si="47"/>
        <v>30</v>
      </c>
      <c r="S85" s="26"/>
      <c r="T85" s="27"/>
      <c r="U85" s="45">
        <f>O85/15</f>
        <v>26.2</v>
      </c>
      <c r="V85" s="47">
        <f>P85/15</f>
        <v>23.8</v>
      </c>
      <c r="W85" s="47">
        <f>Q85/15</f>
        <v>50</v>
      </c>
    </row>
    <row r="86" spans="1:23" ht="15.75" customHeight="1" x14ac:dyDescent="0.2">
      <c r="A86" s="9"/>
      <c r="B86" s="48"/>
      <c r="C86" s="51"/>
      <c r="D86" s="51"/>
      <c r="E86" s="51"/>
      <c r="F86" s="51"/>
      <c r="G86" s="56" t="s">
        <v>216</v>
      </c>
      <c r="H86" s="83">
        <f>SUM(H85:M85)</f>
        <v>25</v>
      </c>
      <c r="I86" s="84"/>
      <c r="J86" s="84"/>
      <c r="K86" s="84"/>
      <c r="L86" s="84"/>
      <c r="M86" s="85"/>
      <c r="N86" s="51"/>
      <c r="O86" s="51"/>
      <c r="P86" s="51"/>
      <c r="Q86" s="51"/>
      <c r="R86" s="51"/>
      <c r="S86" s="51"/>
      <c r="T86" s="52"/>
    </row>
    <row r="87" spans="1:23" ht="15.75" customHeight="1" x14ac:dyDescent="0.2">
      <c r="A87" s="10"/>
      <c r="B87" s="92"/>
      <c r="C87" s="87"/>
      <c r="D87" s="87"/>
      <c r="E87" s="87"/>
      <c r="F87" s="89"/>
      <c r="G87" s="6" t="s">
        <v>35</v>
      </c>
      <c r="H87" s="3">
        <f t="shared" ref="H87:R87" si="48">SUM(H15,H25,H35,H45,H55,H65,H75,H85)</f>
        <v>111</v>
      </c>
      <c r="I87" s="3">
        <f t="shared" si="48"/>
        <v>0</v>
      </c>
      <c r="J87" s="3">
        <f t="shared" si="48"/>
        <v>3</v>
      </c>
      <c r="K87" s="3">
        <f t="shared" si="48"/>
        <v>57</v>
      </c>
      <c r="L87" s="3">
        <f t="shared" si="48"/>
        <v>29</v>
      </c>
      <c r="M87" s="3">
        <f t="shared" si="48"/>
        <v>0</v>
      </c>
      <c r="N87" s="3">
        <f t="shared" si="48"/>
        <v>129</v>
      </c>
      <c r="O87" s="3">
        <f t="shared" si="48"/>
        <v>3129</v>
      </c>
      <c r="P87" s="3">
        <f t="shared" si="48"/>
        <v>2871</v>
      </c>
      <c r="Q87" s="3">
        <f t="shared" si="48"/>
        <v>6000</v>
      </c>
      <c r="R87" s="4">
        <f t="shared" si="48"/>
        <v>240</v>
      </c>
      <c r="S87" s="1"/>
      <c r="T87" s="5" t="s">
        <v>46</v>
      </c>
    </row>
    <row r="88" spans="1:23" ht="59.25" customHeight="1" x14ac:dyDescent="0.2">
      <c r="A88" s="88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9"/>
    </row>
    <row r="89" spans="1:23" ht="15.75" customHeight="1" x14ac:dyDescent="0.2">
      <c r="A89" s="90" t="s">
        <v>47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</row>
    <row r="90" spans="1:23" ht="15.75" customHeight="1" x14ac:dyDescent="0.2">
      <c r="A90" s="91" t="s">
        <v>48</v>
      </c>
      <c r="B90" s="82"/>
      <c r="C90" s="35" t="s">
        <v>49</v>
      </c>
      <c r="D90" s="93" t="s">
        <v>50</v>
      </c>
      <c r="E90" s="94"/>
      <c r="F90" s="95" t="s">
        <v>51</v>
      </c>
      <c r="G90" s="82"/>
      <c r="H90" s="35" t="s">
        <v>30</v>
      </c>
      <c r="I90" s="81" t="s">
        <v>52</v>
      </c>
      <c r="J90" s="82"/>
      <c r="K90" s="82"/>
      <c r="L90" s="37"/>
      <c r="M90" s="98" t="s">
        <v>53</v>
      </c>
      <c r="N90" s="82"/>
      <c r="O90" s="81" t="s">
        <v>54</v>
      </c>
      <c r="P90" s="82"/>
      <c r="Q90" s="82"/>
      <c r="R90" s="36"/>
      <c r="S90" s="102"/>
      <c r="T90" s="82"/>
    </row>
    <row r="91" spans="1:23" ht="15.75" customHeight="1" x14ac:dyDescent="0.2">
      <c r="A91" s="82"/>
      <c r="B91" s="82"/>
      <c r="C91" s="35" t="s">
        <v>55</v>
      </c>
      <c r="D91" s="93" t="s">
        <v>56</v>
      </c>
      <c r="E91" s="94"/>
      <c r="F91" s="82"/>
      <c r="G91" s="82"/>
      <c r="H91" s="35" t="s">
        <v>34</v>
      </c>
      <c r="I91" s="81" t="s">
        <v>57</v>
      </c>
      <c r="J91" s="82"/>
      <c r="K91" s="82"/>
      <c r="L91" s="37"/>
      <c r="M91" s="98" t="s">
        <v>58</v>
      </c>
      <c r="N91" s="82"/>
      <c r="O91" s="81" t="s">
        <v>59</v>
      </c>
      <c r="P91" s="82"/>
      <c r="Q91" s="82"/>
      <c r="R91" s="36"/>
      <c r="S91" s="97"/>
      <c r="T91" s="82"/>
    </row>
    <row r="92" spans="1:23" ht="15.75" customHeight="1" x14ac:dyDescent="0.2">
      <c r="A92" s="82"/>
      <c r="B92" s="82"/>
      <c r="C92" s="35" t="s">
        <v>60</v>
      </c>
      <c r="D92" s="93" t="s">
        <v>61</v>
      </c>
      <c r="E92" s="94"/>
      <c r="F92" s="82"/>
      <c r="G92" s="82"/>
      <c r="H92" s="35" t="s">
        <v>62</v>
      </c>
      <c r="I92" s="81" t="s">
        <v>63</v>
      </c>
      <c r="J92" s="82"/>
      <c r="K92" s="82"/>
      <c r="L92" s="37"/>
      <c r="M92" s="98" t="s">
        <v>64</v>
      </c>
      <c r="N92" s="82"/>
      <c r="O92" s="81" t="s">
        <v>65</v>
      </c>
      <c r="P92" s="82"/>
      <c r="Q92" s="82"/>
      <c r="R92" s="36"/>
      <c r="S92" s="97"/>
      <c r="T92" s="82"/>
    </row>
    <row r="93" spans="1:23" ht="15.75" customHeight="1" x14ac:dyDescent="0.2">
      <c r="A93" s="82"/>
      <c r="B93" s="82"/>
      <c r="C93" s="35" t="s">
        <v>66</v>
      </c>
      <c r="D93" s="93" t="s">
        <v>67</v>
      </c>
      <c r="E93" s="94"/>
      <c r="F93" s="82"/>
      <c r="G93" s="82"/>
      <c r="H93" s="35" t="s">
        <v>68</v>
      </c>
      <c r="I93" s="81" t="s">
        <v>69</v>
      </c>
      <c r="J93" s="82"/>
      <c r="K93" s="82"/>
      <c r="L93" s="37"/>
      <c r="M93" s="37"/>
      <c r="N93" s="7" t="s">
        <v>207</v>
      </c>
      <c r="O93" s="37" t="s">
        <v>159</v>
      </c>
      <c r="P93" s="37"/>
      <c r="Q93" s="39"/>
      <c r="R93" s="36"/>
      <c r="S93" s="97"/>
      <c r="T93" s="82"/>
    </row>
    <row r="94" spans="1:23" ht="15.75" customHeight="1" x14ac:dyDescent="0.2">
      <c r="A94" s="82"/>
      <c r="B94" s="82"/>
      <c r="C94" s="35" t="s">
        <v>70</v>
      </c>
      <c r="D94" s="2" t="s">
        <v>71</v>
      </c>
      <c r="E94" s="2"/>
      <c r="F94" s="37"/>
      <c r="G94" s="35"/>
      <c r="H94" s="37"/>
      <c r="I94" s="37"/>
      <c r="J94" s="37"/>
      <c r="K94" s="39"/>
      <c r="L94" s="39"/>
      <c r="M94" s="39"/>
      <c r="N94" s="39"/>
      <c r="O94" s="39"/>
      <c r="P94" s="39"/>
      <c r="Q94" s="39"/>
      <c r="R94" s="36"/>
      <c r="S94" s="97"/>
      <c r="T94" s="82"/>
    </row>
    <row r="95" spans="1:23" ht="25.5" customHeight="1" x14ac:dyDescent="0.2">
      <c r="A95" s="82"/>
      <c r="B95" s="82"/>
      <c r="C95" s="40" t="s">
        <v>72</v>
      </c>
      <c r="D95" s="96" t="s">
        <v>73</v>
      </c>
      <c r="E95" s="97"/>
      <c r="F95" s="38"/>
      <c r="G95" s="42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97"/>
      <c r="T95" s="82"/>
    </row>
    <row r="96" spans="1:23" ht="15" customHeight="1" x14ac:dyDescent="0.2">
      <c r="A96" s="38"/>
      <c r="B96" s="38"/>
      <c r="C96" s="7" t="s">
        <v>207</v>
      </c>
      <c r="D96" s="101" t="s">
        <v>209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38"/>
      <c r="Q96" s="38"/>
      <c r="R96" s="38"/>
      <c r="S96" s="38"/>
      <c r="T96" s="38"/>
    </row>
    <row r="97" spans="4:18" ht="15" customHeight="1" x14ac:dyDescent="0.2">
      <c r="D97" s="41" t="s">
        <v>169</v>
      </c>
    </row>
    <row r="98" spans="4:18" ht="15" customHeight="1" x14ac:dyDescent="0.2">
      <c r="D98" s="41" t="s">
        <v>168</v>
      </c>
    </row>
    <row r="99" spans="4:18" ht="15" customHeight="1" x14ac:dyDescent="0.2">
      <c r="D99" s="41" t="s">
        <v>167</v>
      </c>
    </row>
    <row r="100" spans="4:18" ht="15" customHeight="1" x14ac:dyDescent="0.2">
      <c r="D100" s="41" t="s">
        <v>170</v>
      </c>
    </row>
    <row r="101" spans="4:18" ht="15" customHeight="1" x14ac:dyDescent="0.2">
      <c r="F101" s="86" t="s">
        <v>74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</sheetData>
  <mergeCells count="172">
    <mergeCell ref="W7:W8"/>
    <mergeCell ref="W17:W18"/>
    <mergeCell ref="W27:W28"/>
    <mergeCell ref="W37:W38"/>
    <mergeCell ref="W47:W48"/>
    <mergeCell ref="W57:W58"/>
    <mergeCell ref="W67:W68"/>
    <mergeCell ref="W77:W78"/>
    <mergeCell ref="H16:M16"/>
    <mergeCell ref="H26:M26"/>
    <mergeCell ref="H36:M36"/>
    <mergeCell ref="H46:M46"/>
    <mergeCell ref="H56:M56"/>
    <mergeCell ref="H66:M66"/>
    <mergeCell ref="H76:M76"/>
    <mergeCell ref="U57:U58"/>
    <mergeCell ref="V57:V58"/>
    <mergeCell ref="U67:U68"/>
    <mergeCell ref="V67:V68"/>
    <mergeCell ref="U77:U78"/>
    <mergeCell ref="V77:V78"/>
    <mergeCell ref="U7:U8"/>
    <mergeCell ref="V7:V8"/>
    <mergeCell ref="U17:U18"/>
    <mergeCell ref="V17:V18"/>
    <mergeCell ref="U27:U28"/>
    <mergeCell ref="V27:V28"/>
    <mergeCell ref="U37:U38"/>
    <mergeCell ref="V37:V38"/>
    <mergeCell ref="U47:U48"/>
    <mergeCell ref="V47:V48"/>
    <mergeCell ref="D96:O96"/>
    <mergeCell ref="S37:S38"/>
    <mergeCell ref="T37:T38"/>
    <mergeCell ref="H67:M67"/>
    <mergeCell ref="N67:N68"/>
    <mergeCell ref="S27:S28"/>
    <mergeCell ref="S77:S78"/>
    <mergeCell ref="T77:T78"/>
    <mergeCell ref="S90:T95"/>
    <mergeCell ref="H77:M77"/>
    <mergeCell ref="N77:N78"/>
    <mergeCell ref="R77:R78"/>
    <mergeCell ref="M91:N91"/>
    <mergeCell ref="O91:Q91"/>
    <mergeCell ref="I92:K92"/>
    <mergeCell ref="M92:N92"/>
    <mergeCell ref="O92:Q92"/>
    <mergeCell ref="B67:B68"/>
    <mergeCell ref="H47:M47"/>
    <mergeCell ref="N47:N48"/>
    <mergeCell ref="R47:R48"/>
    <mergeCell ref="S47:S48"/>
    <mergeCell ref="T47:T48"/>
    <mergeCell ref="S57:S58"/>
    <mergeCell ref="T57:T58"/>
    <mergeCell ref="F67:F68"/>
    <mergeCell ref="G67:G68"/>
    <mergeCell ref="F57:F58"/>
    <mergeCell ref="H57:M57"/>
    <mergeCell ref="N57:N58"/>
    <mergeCell ref="R57:R58"/>
    <mergeCell ref="S67:S68"/>
    <mergeCell ref="T67:T68"/>
    <mergeCell ref="A69:A85"/>
    <mergeCell ref="B69:B75"/>
    <mergeCell ref="C77:C78"/>
    <mergeCell ref="M90:N90"/>
    <mergeCell ref="O90:Q90"/>
    <mergeCell ref="I91:K91"/>
    <mergeCell ref="H27:M27"/>
    <mergeCell ref="N27:N28"/>
    <mergeCell ref="R27:R28"/>
    <mergeCell ref="B37:B38"/>
    <mergeCell ref="C37:C38"/>
    <mergeCell ref="C47:C48"/>
    <mergeCell ref="D47:D48"/>
    <mergeCell ref="E47:E48"/>
    <mergeCell ref="F47:F48"/>
    <mergeCell ref="G47:G48"/>
    <mergeCell ref="D37:D38"/>
    <mergeCell ref="E37:E38"/>
    <mergeCell ref="B59:B65"/>
    <mergeCell ref="F37:F38"/>
    <mergeCell ref="G37:G38"/>
    <mergeCell ref="H37:M37"/>
    <mergeCell ref="N37:N38"/>
    <mergeCell ref="R67:R68"/>
    <mergeCell ref="F27:F28"/>
    <mergeCell ref="G27:G28"/>
    <mergeCell ref="D17:D18"/>
    <mergeCell ref="I93:K93"/>
    <mergeCell ref="F77:F78"/>
    <mergeCell ref="G77:G78"/>
    <mergeCell ref="H86:M86"/>
    <mergeCell ref="F101:R101"/>
    <mergeCell ref="A88:T88"/>
    <mergeCell ref="A89:T89"/>
    <mergeCell ref="I90:K90"/>
    <mergeCell ref="C67:C68"/>
    <mergeCell ref="D67:D68"/>
    <mergeCell ref="E67:E68"/>
    <mergeCell ref="B77:B78"/>
    <mergeCell ref="B79:B85"/>
    <mergeCell ref="A90:B95"/>
    <mergeCell ref="B87:F87"/>
    <mergeCell ref="D90:E90"/>
    <mergeCell ref="F90:G93"/>
    <mergeCell ref="D91:E91"/>
    <mergeCell ref="D92:E92"/>
    <mergeCell ref="D93:E93"/>
    <mergeCell ref="D95:E95"/>
    <mergeCell ref="A9:A26"/>
    <mergeCell ref="R37:R38"/>
    <mergeCell ref="B39:B45"/>
    <mergeCell ref="B27:B28"/>
    <mergeCell ref="B29:B35"/>
    <mergeCell ref="T27:T28"/>
    <mergeCell ref="B19:B25"/>
    <mergeCell ref="D77:D78"/>
    <mergeCell ref="E77:E78"/>
    <mergeCell ref="B47:B48"/>
    <mergeCell ref="B49:B55"/>
    <mergeCell ref="B57:B58"/>
    <mergeCell ref="C57:C58"/>
    <mergeCell ref="D57:D58"/>
    <mergeCell ref="E57:E58"/>
    <mergeCell ref="A29:A46"/>
    <mergeCell ref="G57:G58"/>
    <mergeCell ref="A47:A48"/>
    <mergeCell ref="A67:A68"/>
    <mergeCell ref="A49:A66"/>
    <mergeCell ref="A27:A28"/>
    <mergeCell ref="C27:C28"/>
    <mergeCell ref="D27:D28"/>
    <mergeCell ref="E27:E28"/>
    <mergeCell ref="C17:C18"/>
    <mergeCell ref="T17:T18"/>
    <mergeCell ref="B7:B8"/>
    <mergeCell ref="C7:C8"/>
    <mergeCell ref="D7:D8"/>
    <mergeCell ref="E7:E8"/>
    <mergeCell ref="B9:B15"/>
    <mergeCell ref="B17:B18"/>
    <mergeCell ref="H17:M17"/>
    <mergeCell ref="N17:N18"/>
    <mergeCell ref="R17:R18"/>
    <mergeCell ref="S17:S18"/>
    <mergeCell ref="E17:E18"/>
    <mergeCell ref="F17:F18"/>
    <mergeCell ref="G17:G18"/>
    <mergeCell ref="S1:T5"/>
    <mergeCell ref="I5:R5"/>
    <mergeCell ref="A6:T6"/>
    <mergeCell ref="F7:F8"/>
    <mergeCell ref="G7:G8"/>
    <mergeCell ref="H7:L7"/>
    <mergeCell ref="D1:H1"/>
    <mergeCell ref="I1:R1"/>
    <mergeCell ref="D2:H2"/>
    <mergeCell ref="I2:R2"/>
    <mergeCell ref="D3:H3"/>
    <mergeCell ref="I3:R3"/>
    <mergeCell ref="I4:R4"/>
    <mergeCell ref="N7:N8"/>
    <mergeCell ref="R7:R8"/>
    <mergeCell ref="S7:S8"/>
    <mergeCell ref="T7:T8"/>
    <mergeCell ref="A1:C5"/>
    <mergeCell ref="A7:A8"/>
    <mergeCell ref="D4:H4"/>
    <mergeCell ref="D5:H5"/>
  </mergeCells>
  <dataValidations count="3">
    <dataValidation type="list" allowBlank="1" sqref="S9:S14 S19:S24 S29:S34 S39:S44 S49:S54 S59:S64 S69:S74 S79:S84">
      <formula1>"B,C,S,E"</formula1>
    </dataValidation>
    <dataValidation type="list" allowBlank="1" showErrorMessage="1" sqref="N9:N14 N19:N24 N29:N34 N39:N44 N49:N54 N59:N64 N69:N74 N79:N84">
      <formula1>"2,3,4,5,6,7,8,9,10"</formula1>
    </dataValidation>
    <dataValidation type="list" allowBlank="1" showErrorMessage="1" sqref="G9:G14 G19:G24 G29:G34 G39:G44 G49:G54 G59:G64 G69:G74 G79:G84">
      <formula1>"English,Kurdish,Arabic"</formula1>
    </dataValidation>
  </dataValidations>
  <printOptions horizontalCentered="1" gridLines="1"/>
  <pageMargins left="0.25" right="0.25" top="0.55728789967112013" bottom="0.61808294327160584" header="0" footer="0"/>
  <pageSetup paperSize="9" scale="72" fitToHeight="0" pageOrder="overThenDown" orientation="landscape" cellComments="atEnd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ECTS=25hr_template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Orbit</dc:creator>
  <cp:lastModifiedBy>Maher</cp:lastModifiedBy>
  <cp:lastPrinted>2023-05-29T07:26:13Z</cp:lastPrinted>
  <dcterms:created xsi:type="dcterms:W3CDTF">2023-03-31T06:11:54Z</dcterms:created>
  <dcterms:modified xsi:type="dcterms:W3CDTF">2023-06-12T10:53:20Z</dcterms:modified>
</cp:coreProperties>
</file>